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inansinių ataskaitų rinkinys PG 2023-06-30\"/>
    </mc:Choice>
  </mc:AlternateContent>
  <xr:revisionPtr revIDLastSave="0" documentId="13_ncr:1_{6F7A2F43-6461-4B7C-A20C-424552D207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BA" sheetId="1" r:id="rId1"/>
    <sheet name="VRA" sheetId="2" r:id="rId2"/>
    <sheet name="Finansavimo sumos" sheetId="3" r:id="rId3"/>
  </sheets>
  <definedNames>
    <definedName name="_xlnm.Print_Titles" localSheetId="0">FBA!$19:$19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7" i="2" l="1"/>
  <c r="I47" i="2"/>
  <c r="J31" i="2"/>
  <c r="I31" i="2"/>
  <c r="J28" i="2"/>
  <c r="I28" i="2"/>
  <c r="J22" i="2"/>
  <c r="J21" i="2" s="1"/>
  <c r="J46" i="2" s="1"/>
  <c r="J54" i="2" s="1"/>
  <c r="J56" i="2" s="1"/>
  <c r="I22" i="2"/>
  <c r="M25" i="3"/>
  <c r="D25" i="3"/>
  <c r="N24" i="3"/>
  <c r="N23" i="3"/>
  <c r="M22" i="3"/>
  <c r="L22" i="3"/>
  <c r="K22" i="3"/>
  <c r="J22" i="3"/>
  <c r="I22" i="3"/>
  <c r="H22" i="3"/>
  <c r="G22" i="3"/>
  <c r="F22" i="3"/>
  <c r="E22" i="3"/>
  <c r="D22" i="3"/>
  <c r="N22" i="3" s="1"/>
  <c r="N21" i="3"/>
  <c r="N20" i="3"/>
  <c r="M19" i="3"/>
  <c r="L19" i="3"/>
  <c r="K19" i="3"/>
  <c r="J19" i="3"/>
  <c r="I19" i="3"/>
  <c r="H19" i="3"/>
  <c r="G19" i="3"/>
  <c r="F19" i="3"/>
  <c r="E19" i="3"/>
  <c r="N19" i="3" s="1"/>
  <c r="D19" i="3"/>
  <c r="N18" i="3"/>
  <c r="N17" i="3"/>
  <c r="M16" i="3"/>
  <c r="L16" i="3"/>
  <c r="K16" i="3"/>
  <c r="J16" i="3"/>
  <c r="I16" i="3"/>
  <c r="H16" i="3"/>
  <c r="G16" i="3"/>
  <c r="F16" i="3"/>
  <c r="E16" i="3"/>
  <c r="D16" i="3"/>
  <c r="N16" i="3" s="1"/>
  <c r="N15" i="3"/>
  <c r="N14" i="3"/>
  <c r="M13" i="3"/>
  <c r="L13" i="3"/>
  <c r="L25" i="3" s="1"/>
  <c r="K13" i="3"/>
  <c r="K25" i="3" s="1"/>
  <c r="J13" i="3"/>
  <c r="J25" i="3" s="1"/>
  <c r="I13" i="3"/>
  <c r="I25" i="3" s="1"/>
  <c r="H13" i="3"/>
  <c r="H25" i="3" s="1"/>
  <c r="G13" i="3"/>
  <c r="G25" i="3" s="1"/>
  <c r="F13" i="3"/>
  <c r="E13" i="3"/>
  <c r="D13" i="3"/>
  <c r="H90" i="1"/>
  <c r="G90" i="1"/>
  <c r="H86" i="1"/>
  <c r="G86" i="1"/>
  <c r="H84" i="1"/>
  <c r="G84" i="1"/>
  <c r="H75" i="1"/>
  <c r="G75" i="1"/>
  <c r="H69" i="1"/>
  <c r="H64" i="1" s="1"/>
  <c r="G69" i="1"/>
  <c r="H65" i="1"/>
  <c r="G65" i="1"/>
  <c r="G64" i="1"/>
  <c r="H59" i="1"/>
  <c r="G59" i="1"/>
  <c r="G94" i="1" s="1"/>
  <c r="H49" i="1"/>
  <c r="G49" i="1"/>
  <c r="H42" i="1"/>
  <c r="H41" i="1" s="1"/>
  <c r="G42" i="1"/>
  <c r="G41" i="1" s="1"/>
  <c r="H27" i="1"/>
  <c r="G27" i="1"/>
  <c r="H21" i="1"/>
  <c r="G21" i="1"/>
  <c r="H20" i="1"/>
  <c r="H58" i="1" s="1"/>
  <c r="G20" i="1"/>
  <c r="I21" i="2" l="1"/>
  <c r="I46" i="2" s="1"/>
  <c r="I54" i="2" s="1"/>
  <c r="I56" i="2" s="1"/>
  <c r="F25" i="3"/>
  <c r="N13" i="3"/>
  <c r="E25" i="3"/>
  <c r="H94" i="1"/>
  <c r="G58" i="1"/>
  <c r="N25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G38" authorId="0" shapeId="0" xr:uid="{C78DC01E-8B17-491F-A4FD-ECC3BAB7E050}">
      <text>
        <r>
          <rPr>
            <sz val="9"/>
            <color indexed="8"/>
            <rFont val="Tahoma"/>
            <charset val="186"/>
          </rPr>
          <t>#02_1_G39#</t>
        </r>
      </text>
    </comment>
    <comment ref="G68" authorId="0" shapeId="0" xr:uid="{02699B27-26EF-4981-8D6E-E8C9308E578D}">
      <text>
        <r>
          <rPr>
            <sz val="9"/>
            <color indexed="8"/>
            <rFont val="Tahoma"/>
            <charset val="186"/>
          </rPr>
          <t>#02_1_G68#</t>
        </r>
      </text>
    </comment>
    <comment ref="G74" authorId="0" shapeId="0" xr:uid="{7A084334-6E30-433A-BC98-CD13395B7798}">
      <text>
        <r>
          <rPr>
            <sz val="9"/>
            <color indexed="8"/>
            <rFont val="Tahoma"/>
            <charset val="186"/>
          </rPr>
          <t>#02_1_G74#</t>
        </r>
      </text>
    </comment>
    <comment ref="G76" authorId="0" shapeId="0" xr:uid="{330B80B7-5F89-41CD-9C89-426DFC7A4412}">
      <text>
        <r>
          <rPr>
            <sz val="9"/>
            <color indexed="8"/>
            <rFont val="Tahoma"/>
            <charset val="186"/>
          </rPr>
          <t>#02_1_G76#</t>
        </r>
      </text>
    </comment>
    <comment ref="G77" authorId="0" shapeId="0" xr:uid="{04C8724C-90BF-4243-9B08-0D11F0593FB5}">
      <text>
        <r>
          <rPr>
            <sz val="9"/>
            <color indexed="8"/>
            <rFont val="Tahoma"/>
            <charset val="186"/>
          </rPr>
          <t>#02_1_G77#</t>
        </r>
      </text>
    </comment>
    <comment ref="G78" authorId="0" shapeId="0" xr:uid="{D70C971E-1B49-4B4A-86B8-2EFDD2527AE5}">
      <text>
        <r>
          <rPr>
            <sz val="9"/>
            <color indexed="8"/>
            <rFont val="Tahoma"/>
            <charset val="186"/>
          </rPr>
          <t>#02_1_G78#</t>
        </r>
      </text>
    </comment>
    <comment ref="G81" authorId="0" shapeId="0" xr:uid="{2FC09080-D946-4CC1-9420-4562ABC0D89E}">
      <text>
        <r>
          <rPr>
            <sz val="9"/>
            <color indexed="8"/>
            <rFont val="Tahoma"/>
            <charset val="186"/>
          </rPr>
          <t>#02_1_G81#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I23" authorId="0" shapeId="0" xr:uid="{58BEEE16-3E1A-402D-BB8B-0F0896CD535D}">
      <text>
        <r>
          <rPr>
            <sz val="9"/>
            <color indexed="8"/>
            <rFont val="Tahoma"/>
          </rPr>
          <t xml:space="preserve">#03_2_I23#
</t>
        </r>
      </text>
    </comment>
    <comment ref="I24" authorId="0" shapeId="0" xr:uid="{A842293B-7333-4EEA-B533-BFB4E170765C}">
      <text>
        <r>
          <rPr>
            <sz val="9"/>
            <color indexed="8"/>
            <rFont val="Tahoma"/>
          </rPr>
          <t xml:space="preserve">#03_2_I24#
</t>
        </r>
      </text>
    </comment>
    <comment ref="I25" authorId="0" shapeId="0" xr:uid="{ED2716E8-D3E7-4DA5-9712-9092C07C4CD9}">
      <text>
        <r>
          <rPr>
            <sz val="9"/>
            <color indexed="8"/>
            <rFont val="Tahoma"/>
          </rPr>
          <t>#03_2_I25#</t>
        </r>
      </text>
    </comment>
    <comment ref="I26" authorId="0" shapeId="0" xr:uid="{1F6A24B5-AC12-4F64-861C-3E7DBAC8DB74}">
      <text>
        <r>
          <rPr>
            <sz val="9"/>
            <color indexed="8"/>
            <rFont val="Tahoma"/>
          </rPr>
          <t>#03_2_I26#</t>
        </r>
      </text>
    </comment>
    <comment ref="I32" authorId="0" shapeId="0" xr:uid="{3AAC56D5-108C-4D5D-8F7D-9364BCD9D154}">
      <text>
        <r>
          <rPr>
            <sz val="9"/>
            <color indexed="8"/>
            <rFont val="Tahoma"/>
          </rPr>
          <t>#03_2_I32#</t>
        </r>
      </text>
    </comment>
    <comment ref="I33" authorId="0" shapeId="0" xr:uid="{3356A70D-CC1B-4515-B934-26EA0B2FB08F}">
      <text>
        <r>
          <rPr>
            <sz val="9"/>
            <color indexed="8"/>
            <rFont val="Tahoma"/>
          </rPr>
          <t>#03_2_I33#</t>
        </r>
      </text>
    </comment>
    <comment ref="I34" authorId="0" shapeId="0" xr:uid="{DF23963D-1E96-484D-B50D-75CED1C32C66}">
      <text>
        <r>
          <rPr>
            <sz val="9"/>
            <color indexed="8"/>
            <rFont val="Tahoma"/>
          </rPr>
          <t>#03_2_I34#</t>
        </r>
      </text>
    </comment>
    <comment ref="I35" authorId="0" shapeId="0" xr:uid="{57665759-BCFA-4521-BA88-1ED0B0F9F4EC}">
      <text>
        <r>
          <rPr>
            <sz val="9"/>
            <color indexed="8"/>
            <rFont val="Tahoma"/>
          </rPr>
          <t>#03_2_I35#</t>
        </r>
      </text>
    </comment>
    <comment ref="I36" authorId="0" shapeId="0" xr:uid="{A7919F28-B8C6-4DD9-83CD-E762A1626267}">
      <text>
        <r>
          <rPr>
            <sz val="9"/>
            <color indexed="8"/>
            <rFont val="Tahoma"/>
          </rPr>
          <t>#03_2_I36#</t>
        </r>
      </text>
    </comment>
    <comment ref="I37" authorId="0" shapeId="0" xr:uid="{960499E9-4B4A-4F34-A082-98DE30479B04}">
      <text>
        <r>
          <rPr>
            <sz val="9"/>
            <color indexed="8"/>
            <rFont val="Tahoma"/>
          </rPr>
          <t>#03_2_I37#</t>
        </r>
      </text>
    </comment>
    <comment ref="I38" authorId="0" shapeId="0" xr:uid="{751EA735-9166-440F-ACFA-692E0195D879}">
      <text>
        <r>
          <rPr>
            <sz val="9"/>
            <color indexed="8"/>
            <rFont val="Tahoma"/>
          </rPr>
          <t>#03_2_I38#</t>
        </r>
      </text>
    </comment>
    <comment ref="I39" authorId="0" shapeId="0" xr:uid="{4941D80D-6020-4995-B4B9-2B69DF4F34AF}">
      <text>
        <r>
          <rPr>
            <sz val="9"/>
            <color indexed="8"/>
            <rFont val="Tahoma"/>
          </rPr>
          <t>#03_2_I39#</t>
        </r>
      </text>
    </comment>
    <comment ref="I40" authorId="0" shapeId="0" xr:uid="{B374725D-D483-4B39-8C72-DE9A88F0859C}">
      <text>
        <r>
          <rPr>
            <sz val="9"/>
            <color indexed="8"/>
            <rFont val="Tahoma"/>
          </rPr>
          <t>#03_2_I40#</t>
        </r>
      </text>
    </comment>
    <comment ref="I41" authorId="0" shapeId="0" xr:uid="{DF1A70A6-69CF-4436-981F-565855C6974F}">
      <text>
        <r>
          <rPr>
            <sz val="9"/>
            <color indexed="8"/>
            <rFont val="Tahoma"/>
          </rPr>
          <t>#03_2_I41#</t>
        </r>
      </text>
    </comment>
    <comment ref="I42" authorId="0" shapeId="0" xr:uid="{F679141C-A654-46B0-9D2C-B091ADA9CC82}">
      <text>
        <r>
          <rPr>
            <sz val="9"/>
            <color indexed="8"/>
            <rFont val="Tahoma"/>
          </rPr>
          <t>#03_2_I42#</t>
        </r>
      </text>
    </comment>
    <comment ref="I43" authorId="0" shapeId="0" xr:uid="{CB16DF46-7A45-4A18-BAD7-7667684A61F0}">
      <text>
        <r>
          <rPr>
            <sz val="9"/>
            <color indexed="8"/>
            <rFont val="Tahoma"/>
          </rPr>
          <t>#03_2_I43#</t>
        </r>
      </text>
    </comment>
    <comment ref="I44" authorId="0" shapeId="0" xr:uid="{D3F777F3-0D5A-44B1-A752-5B62F56D16A7}">
      <text>
        <r>
          <rPr>
            <sz val="9"/>
            <color indexed="8"/>
            <rFont val="Tahoma"/>
          </rPr>
          <t>#03_2_I44#</t>
        </r>
      </text>
    </comment>
    <comment ref="I45" authorId="0" shapeId="0" xr:uid="{D1167A0D-5E16-4B68-8FED-9F9021093990}">
      <text>
        <r>
          <rPr>
            <sz val="9"/>
            <color indexed="8"/>
            <rFont val="Tahoma"/>
          </rPr>
          <t>#03_2_I45#</t>
        </r>
      </text>
    </comment>
    <comment ref="I53" authorId="0" shapeId="0" xr:uid="{28A6FE7C-9B1C-4B00-A5FB-F5976E7017C5}">
      <text>
        <r>
          <rPr>
            <sz val="9"/>
            <color indexed="8"/>
            <rFont val="Tahoma"/>
          </rPr>
          <t>#03_2_I53#</t>
        </r>
      </text>
    </comment>
    <comment ref="I55" authorId="0" shapeId="0" xr:uid="{E118873C-99C5-4947-B146-55054FED2252}">
      <text>
        <r>
          <rPr>
            <sz val="9"/>
            <color indexed="8"/>
            <rFont val="Tahoma"/>
          </rPr>
          <t>#03_2_I55#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Zita</author>
  </authors>
  <commentList>
    <comment ref="D14" authorId="0" shapeId="0" xr:uid="{24DB6DB9-0A42-4D9B-8B25-E13D62042B49}">
      <text>
        <r>
          <rPr>
            <b/>
            <sz val="9"/>
            <color indexed="8"/>
            <rFont val="Tahoma"/>
            <family val="2"/>
            <charset val="186"/>
          </rPr>
          <t>#20_4_D14#</t>
        </r>
      </text>
    </comment>
    <comment ref="E14" authorId="0" shapeId="0" xr:uid="{144A976C-45B0-45BA-BBE1-5BF39AE9F528}">
      <text>
        <r>
          <rPr>
            <b/>
            <sz val="9"/>
            <color indexed="8"/>
            <rFont val="Tahoma"/>
            <family val="2"/>
            <charset val="186"/>
          </rPr>
          <t>#20_4_E14#</t>
        </r>
      </text>
    </comment>
    <comment ref="F14" authorId="0" shapeId="0" xr:uid="{7DD4EE09-00E4-4E88-802E-D5FB41FDB383}">
      <text>
        <r>
          <rPr>
            <b/>
            <sz val="9"/>
            <color indexed="8"/>
            <rFont val="Tahoma"/>
            <family val="2"/>
            <charset val="186"/>
          </rPr>
          <t>#20_4_F14#</t>
        </r>
      </text>
    </comment>
    <comment ref="G14" authorId="0" shapeId="0" xr:uid="{E816BB09-9809-40D3-A2DA-F73D525BCE13}">
      <text>
        <r>
          <rPr>
            <b/>
            <sz val="9"/>
            <color indexed="8"/>
            <rFont val="Tahoma"/>
            <family val="2"/>
            <charset val="186"/>
          </rPr>
          <t>#20_4_G14#</t>
        </r>
      </text>
    </comment>
    <comment ref="H14" authorId="0" shapeId="0" xr:uid="{6EA164BE-5E5C-42A1-A2B5-672AC3398C18}">
      <text>
        <r>
          <rPr>
            <b/>
            <sz val="9"/>
            <color indexed="8"/>
            <rFont val="Tahoma"/>
            <family val="2"/>
            <charset val="186"/>
          </rPr>
          <t>#20_4_H14#</t>
        </r>
      </text>
    </comment>
    <comment ref="I14" authorId="0" shapeId="0" xr:uid="{E1076A5D-2E72-4938-BCD5-FE93883712CD}">
      <text>
        <r>
          <rPr>
            <b/>
            <sz val="9"/>
            <color indexed="8"/>
            <rFont val="Tahoma"/>
            <family val="2"/>
            <charset val="186"/>
          </rPr>
          <t>#20_4_I14#</t>
        </r>
      </text>
    </comment>
    <comment ref="J14" authorId="0" shapeId="0" xr:uid="{768F604B-840E-48AC-AEE8-B71ACD0FE425}">
      <text>
        <r>
          <rPr>
            <b/>
            <sz val="9"/>
            <color indexed="8"/>
            <rFont val="Tahoma"/>
            <family val="2"/>
            <charset val="186"/>
          </rPr>
          <t>#20_4_J14#</t>
        </r>
      </text>
    </comment>
    <comment ref="K14" authorId="0" shapeId="0" xr:uid="{54DA353E-49BF-414F-8AA9-F0FBB0EDBE60}">
      <text>
        <r>
          <rPr>
            <b/>
            <sz val="9"/>
            <color indexed="8"/>
            <rFont val="Tahoma"/>
            <family val="2"/>
            <charset val="186"/>
          </rPr>
          <t>#20_4_K14#</t>
        </r>
      </text>
    </comment>
    <comment ref="L14" authorId="0" shapeId="0" xr:uid="{2C2A4FFA-3B89-4503-BC7E-6B3DE051D646}">
      <text>
        <r>
          <rPr>
            <b/>
            <sz val="9"/>
            <color indexed="8"/>
            <rFont val="Tahoma"/>
            <family val="2"/>
            <charset val="186"/>
          </rPr>
          <t>#20_4_L14#</t>
        </r>
      </text>
    </comment>
    <comment ref="M14" authorId="0" shapeId="0" xr:uid="{E448A60F-5A8E-415F-910A-B92C57AF1812}">
      <text>
        <r>
          <rPr>
            <b/>
            <sz val="9"/>
            <color indexed="8"/>
            <rFont val="Tahoma"/>
            <family val="2"/>
            <charset val="186"/>
          </rPr>
          <t>#20_4_M14#</t>
        </r>
      </text>
    </comment>
    <comment ref="D15" authorId="0" shapeId="0" xr:uid="{992D632B-5441-4E96-BEA0-F5B0515C7652}">
      <text>
        <r>
          <rPr>
            <b/>
            <sz val="9"/>
            <color indexed="8"/>
            <rFont val="Tahoma"/>
            <family val="2"/>
            <charset val="186"/>
          </rPr>
          <t>#20_4_D15#</t>
        </r>
      </text>
    </comment>
    <comment ref="E15" authorId="0" shapeId="0" xr:uid="{0A933C97-E00F-4591-AE45-24CB4C9F0AF8}">
      <text>
        <r>
          <rPr>
            <b/>
            <sz val="9"/>
            <color indexed="8"/>
            <rFont val="Tahoma"/>
            <family val="2"/>
            <charset val="186"/>
          </rPr>
          <t>#20_4_E15#</t>
        </r>
      </text>
    </comment>
    <comment ref="F15" authorId="0" shapeId="0" xr:uid="{A9AC04FF-7237-43E8-A63A-C76EBDFA12FE}">
      <text>
        <r>
          <rPr>
            <b/>
            <sz val="9"/>
            <color indexed="8"/>
            <rFont val="Tahoma"/>
            <family val="2"/>
            <charset val="186"/>
          </rPr>
          <t>#20_4_F15#</t>
        </r>
      </text>
    </comment>
    <comment ref="G15" authorId="0" shapeId="0" xr:uid="{BC0E7011-2133-4614-BD35-295E881541C2}">
      <text>
        <r>
          <rPr>
            <b/>
            <sz val="9"/>
            <color indexed="8"/>
            <rFont val="Tahoma"/>
            <family val="2"/>
            <charset val="186"/>
          </rPr>
          <t>#20_4_G15#</t>
        </r>
      </text>
    </comment>
    <comment ref="H15" authorId="0" shapeId="0" xr:uid="{591B2B25-CFC0-4662-85AE-E40EAB5A5946}">
      <text>
        <r>
          <rPr>
            <b/>
            <sz val="9"/>
            <color indexed="8"/>
            <rFont val="Tahoma"/>
            <family val="2"/>
            <charset val="186"/>
          </rPr>
          <t>#20_4_H15#</t>
        </r>
      </text>
    </comment>
    <comment ref="I15" authorId="0" shapeId="0" xr:uid="{BA0FBA2B-9363-42BD-9DBA-23B0BE7552EA}">
      <text>
        <r>
          <rPr>
            <b/>
            <sz val="9"/>
            <color indexed="8"/>
            <rFont val="Tahoma"/>
            <family val="2"/>
            <charset val="186"/>
          </rPr>
          <t>#20_4_I15#</t>
        </r>
      </text>
    </comment>
    <comment ref="J15" authorId="0" shapeId="0" xr:uid="{EA9DC075-6C71-47F2-821F-0B4405BDE78C}">
      <text>
        <r>
          <rPr>
            <b/>
            <sz val="9"/>
            <color indexed="8"/>
            <rFont val="Tahoma"/>
            <family val="2"/>
            <charset val="186"/>
          </rPr>
          <t>#20_4_J15#</t>
        </r>
      </text>
    </comment>
    <comment ref="K15" authorId="0" shapeId="0" xr:uid="{6E04D91C-6FA1-4C3C-B112-B94410D8D9DD}">
      <text>
        <r>
          <rPr>
            <b/>
            <sz val="9"/>
            <color indexed="8"/>
            <rFont val="Tahoma"/>
            <family val="2"/>
            <charset val="186"/>
          </rPr>
          <t>#20_4_K15#</t>
        </r>
      </text>
    </comment>
    <comment ref="L15" authorId="0" shapeId="0" xr:uid="{FF47A3E6-9C34-4F82-B34A-4431AAD3E8A2}">
      <text>
        <r>
          <rPr>
            <b/>
            <sz val="9"/>
            <color indexed="8"/>
            <rFont val="Tahoma"/>
            <family val="2"/>
            <charset val="186"/>
          </rPr>
          <t>#20_4_L15#</t>
        </r>
      </text>
    </comment>
    <comment ref="M15" authorId="0" shapeId="0" xr:uid="{34B02718-F390-4499-A222-F93F39946B98}">
      <text>
        <r>
          <rPr>
            <b/>
            <sz val="9"/>
            <color indexed="8"/>
            <rFont val="Tahoma"/>
            <family val="2"/>
            <charset val="186"/>
          </rPr>
          <t>#20_4_M15#</t>
        </r>
      </text>
    </comment>
    <comment ref="D17" authorId="0" shapeId="0" xr:uid="{97EDF05A-9EA0-47D5-A0F1-6BA2B219E033}">
      <text>
        <r>
          <rPr>
            <b/>
            <sz val="9"/>
            <color indexed="8"/>
            <rFont val="Tahoma"/>
            <family val="2"/>
            <charset val="186"/>
          </rPr>
          <t>#20_4_D17#</t>
        </r>
      </text>
    </comment>
    <comment ref="E17" authorId="0" shapeId="0" xr:uid="{B48D4062-1030-4A10-A087-C8A4BB21B2A7}">
      <text>
        <r>
          <rPr>
            <b/>
            <sz val="9"/>
            <color indexed="8"/>
            <rFont val="Tahoma"/>
            <family val="2"/>
            <charset val="186"/>
          </rPr>
          <t>#20_4_E17#</t>
        </r>
      </text>
    </comment>
    <comment ref="F17" authorId="0" shapeId="0" xr:uid="{62C7100E-A1D2-4054-96A9-8385E73CB314}">
      <text>
        <r>
          <rPr>
            <b/>
            <sz val="9"/>
            <color indexed="8"/>
            <rFont val="Tahoma"/>
            <family val="2"/>
            <charset val="186"/>
          </rPr>
          <t>#20_4_F17#</t>
        </r>
      </text>
    </comment>
    <comment ref="G17" authorId="0" shapeId="0" xr:uid="{04160565-EF2D-4D16-AC26-273991688612}">
      <text>
        <r>
          <rPr>
            <b/>
            <sz val="9"/>
            <color indexed="8"/>
            <rFont val="Tahoma"/>
            <family val="2"/>
            <charset val="186"/>
          </rPr>
          <t>#20_4_G17#</t>
        </r>
      </text>
    </comment>
    <comment ref="H17" authorId="0" shapeId="0" xr:uid="{34B99183-FEB5-4C95-83F0-83144206FB68}">
      <text>
        <r>
          <rPr>
            <b/>
            <sz val="9"/>
            <color indexed="8"/>
            <rFont val="Tahoma"/>
            <family val="2"/>
            <charset val="186"/>
          </rPr>
          <t>#20_4_H17#</t>
        </r>
      </text>
    </comment>
    <comment ref="I17" authorId="0" shapeId="0" xr:uid="{90CA49F4-822B-4F82-BE02-BA6A16E34683}">
      <text>
        <r>
          <rPr>
            <b/>
            <sz val="9"/>
            <color indexed="8"/>
            <rFont val="Tahoma"/>
            <family val="2"/>
            <charset val="186"/>
          </rPr>
          <t>#20_4_I17#</t>
        </r>
      </text>
    </comment>
    <comment ref="J17" authorId="0" shapeId="0" xr:uid="{605DCCB3-E217-45B3-A992-11864F42F8A5}">
      <text>
        <r>
          <rPr>
            <b/>
            <sz val="9"/>
            <color indexed="8"/>
            <rFont val="Tahoma"/>
            <family val="2"/>
            <charset val="186"/>
          </rPr>
          <t>#20_4_J17#</t>
        </r>
      </text>
    </comment>
    <comment ref="K17" authorId="0" shapeId="0" xr:uid="{8B6E41C0-277E-4E9D-9F44-BE12D82BCB58}">
      <text>
        <r>
          <rPr>
            <b/>
            <sz val="9"/>
            <color indexed="8"/>
            <rFont val="Tahoma"/>
            <family val="2"/>
            <charset val="186"/>
          </rPr>
          <t>#20_4_K17#</t>
        </r>
      </text>
    </comment>
    <comment ref="L17" authorId="0" shapeId="0" xr:uid="{156CC0F1-9926-4B85-90F2-B2B9D6793305}">
      <text>
        <r>
          <rPr>
            <b/>
            <sz val="9"/>
            <color indexed="8"/>
            <rFont val="Tahoma"/>
            <family val="2"/>
            <charset val="186"/>
          </rPr>
          <t>#20_4_L17#</t>
        </r>
      </text>
    </comment>
    <comment ref="M17" authorId="0" shapeId="0" xr:uid="{5EB6797E-E50C-4EB5-AB52-2F77B3081C0A}">
      <text>
        <r>
          <rPr>
            <b/>
            <sz val="9"/>
            <color indexed="8"/>
            <rFont val="Tahoma"/>
            <family val="2"/>
            <charset val="186"/>
          </rPr>
          <t>#20_4_M17#</t>
        </r>
      </text>
    </comment>
    <comment ref="D18" authorId="0" shapeId="0" xr:uid="{7916A8B4-A68C-4EF8-A485-E62122F609FA}">
      <text>
        <r>
          <rPr>
            <b/>
            <sz val="9"/>
            <color indexed="8"/>
            <rFont val="Tahoma"/>
            <family val="2"/>
            <charset val="186"/>
          </rPr>
          <t>#20_4_D18#</t>
        </r>
      </text>
    </comment>
    <comment ref="E18" authorId="0" shapeId="0" xr:uid="{6E4E5529-B0FB-4E92-80BB-879BB2B3EB4D}">
      <text>
        <r>
          <rPr>
            <b/>
            <sz val="9"/>
            <color indexed="8"/>
            <rFont val="Tahoma"/>
            <family val="2"/>
            <charset val="186"/>
          </rPr>
          <t>#20_4_E18#</t>
        </r>
      </text>
    </comment>
    <comment ref="F18" authorId="0" shapeId="0" xr:uid="{C0F14F61-A0D2-4288-A95B-9DDA2EB944C0}">
      <text>
        <r>
          <rPr>
            <b/>
            <sz val="9"/>
            <color indexed="8"/>
            <rFont val="Tahoma"/>
            <family val="2"/>
            <charset val="186"/>
          </rPr>
          <t>#20_4_F18#</t>
        </r>
      </text>
    </comment>
    <comment ref="G18" authorId="0" shapeId="0" xr:uid="{71497F8C-020E-406A-84DC-F869BEC21F6C}">
      <text>
        <r>
          <rPr>
            <b/>
            <sz val="9"/>
            <color indexed="8"/>
            <rFont val="Tahoma"/>
            <family val="2"/>
            <charset val="186"/>
          </rPr>
          <t>#20_4_G18#</t>
        </r>
      </text>
    </comment>
    <comment ref="H18" authorId="0" shapeId="0" xr:uid="{013D96F5-C1A4-4BE6-9A92-5A9ECFCEE8B4}">
      <text>
        <r>
          <rPr>
            <b/>
            <sz val="9"/>
            <color indexed="8"/>
            <rFont val="Tahoma"/>
            <family val="2"/>
            <charset val="186"/>
          </rPr>
          <t>#20_4_H18#</t>
        </r>
      </text>
    </comment>
    <comment ref="I18" authorId="0" shapeId="0" xr:uid="{BEE56284-EEB9-445A-A8DE-27E53DA550BE}">
      <text>
        <r>
          <rPr>
            <b/>
            <sz val="9"/>
            <color indexed="8"/>
            <rFont val="Tahoma"/>
            <family val="2"/>
            <charset val="186"/>
          </rPr>
          <t>#20_4_I18#</t>
        </r>
      </text>
    </comment>
    <comment ref="J18" authorId="0" shapeId="0" xr:uid="{FF223642-6225-49A4-A2F9-9658746AD9D8}">
      <text>
        <r>
          <rPr>
            <b/>
            <sz val="9"/>
            <color indexed="8"/>
            <rFont val="Tahoma"/>
            <family val="2"/>
            <charset val="186"/>
          </rPr>
          <t>#20_4_J18#</t>
        </r>
      </text>
    </comment>
    <comment ref="K18" authorId="0" shapeId="0" xr:uid="{26B931FC-0438-47C6-87BE-A289D88EBD65}">
      <text>
        <r>
          <rPr>
            <b/>
            <sz val="9"/>
            <color indexed="8"/>
            <rFont val="Tahoma"/>
            <family val="2"/>
            <charset val="186"/>
          </rPr>
          <t>#20_4_K18#</t>
        </r>
      </text>
    </comment>
    <comment ref="L18" authorId="0" shapeId="0" xr:uid="{A05E63D2-60DE-41CE-ABFB-BAA2BFBAE50A}">
      <text>
        <r>
          <rPr>
            <b/>
            <sz val="9"/>
            <color indexed="8"/>
            <rFont val="Tahoma"/>
            <family val="2"/>
            <charset val="186"/>
          </rPr>
          <t>#20_4_L18#</t>
        </r>
      </text>
    </comment>
    <comment ref="M18" authorId="0" shapeId="0" xr:uid="{6C03BDB6-0A82-48AE-9274-E3A36739CB84}">
      <text>
        <r>
          <rPr>
            <b/>
            <sz val="9"/>
            <color indexed="8"/>
            <rFont val="Tahoma"/>
            <family val="2"/>
            <charset val="186"/>
          </rPr>
          <t>#20_4_M18#</t>
        </r>
      </text>
    </comment>
    <comment ref="D20" authorId="0" shapeId="0" xr:uid="{08B4B959-C679-4AE3-8111-1123CF2670B9}">
      <text>
        <r>
          <rPr>
            <b/>
            <sz val="9"/>
            <color indexed="8"/>
            <rFont val="Tahoma"/>
            <family val="2"/>
            <charset val="186"/>
          </rPr>
          <t>#20_4_D20#</t>
        </r>
      </text>
    </comment>
    <comment ref="E20" authorId="0" shapeId="0" xr:uid="{A7CD2E12-9AEF-428F-911E-9F1711D86C75}">
      <text>
        <r>
          <rPr>
            <b/>
            <sz val="9"/>
            <color indexed="8"/>
            <rFont val="Tahoma"/>
            <family val="2"/>
            <charset val="186"/>
          </rPr>
          <t>#20_4_E20#</t>
        </r>
      </text>
    </comment>
    <comment ref="F20" authorId="0" shapeId="0" xr:uid="{001602AE-3268-43A0-A752-DD246DCD7D11}">
      <text>
        <r>
          <rPr>
            <b/>
            <sz val="9"/>
            <color indexed="8"/>
            <rFont val="Tahoma"/>
            <family val="2"/>
            <charset val="186"/>
          </rPr>
          <t>#20_4_F20#</t>
        </r>
      </text>
    </comment>
    <comment ref="G20" authorId="0" shapeId="0" xr:uid="{774E420F-6670-4F4D-87DE-86CD67C1A577}">
      <text>
        <r>
          <rPr>
            <b/>
            <sz val="9"/>
            <color indexed="8"/>
            <rFont val="Tahoma"/>
            <family val="2"/>
            <charset val="186"/>
          </rPr>
          <t>#20_4_G20#</t>
        </r>
      </text>
    </comment>
    <comment ref="H20" authorId="0" shapeId="0" xr:uid="{2CFEF879-41E5-44A6-8878-9C393AAEBFD9}">
      <text>
        <r>
          <rPr>
            <b/>
            <sz val="9"/>
            <color indexed="8"/>
            <rFont val="Tahoma"/>
            <family val="2"/>
            <charset val="186"/>
          </rPr>
          <t>#20_4_H20#</t>
        </r>
      </text>
    </comment>
    <comment ref="I20" authorId="0" shapeId="0" xr:uid="{A204F253-076C-4BDD-8EAE-1F8A50967093}">
      <text>
        <r>
          <rPr>
            <b/>
            <sz val="9"/>
            <color indexed="8"/>
            <rFont val="Tahoma"/>
            <family val="2"/>
            <charset val="186"/>
          </rPr>
          <t>#20_4_I20#</t>
        </r>
      </text>
    </comment>
    <comment ref="J20" authorId="0" shapeId="0" xr:uid="{DCEB2613-B024-4FEA-9986-2DF48B1B9853}">
      <text>
        <r>
          <rPr>
            <b/>
            <sz val="9"/>
            <color indexed="8"/>
            <rFont val="Tahoma"/>
            <family val="2"/>
            <charset val="186"/>
          </rPr>
          <t>#20_4_J20#</t>
        </r>
      </text>
    </comment>
    <comment ref="K20" authorId="0" shapeId="0" xr:uid="{B242A119-F793-46B7-83B7-A2FE3B330009}">
      <text>
        <r>
          <rPr>
            <b/>
            <sz val="9"/>
            <color indexed="8"/>
            <rFont val="Tahoma"/>
            <family val="2"/>
            <charset val="186"/>
          </rPr>
          <t>#20_4_K20#</t>
        </r>
      </text>
    </comment>
    <comment ref="L20" authorId="0" shapeId="0" xr:uid="{92D808FB-E438-40EC-A729-86550AEBAECA}">
      <text>
        <r>
          <rPr>
            <b/>
            <sz val="9"/>
            <color indexed="8"/>
            <rFont val="Tahoma"/>
            <family val="2"/>
            <charset val="186"/>
          </rPr>
          <t>#20_4_L20#</t>
        </r>
      </text>
    </comment>
    <comment ref="M20" authorId="0" shapeId="0" xr:uid="{8F3A960D-53F3-4400-A86D-94E4CACED2D7}">
      <text>
        <r>
          <rPr>
            <b/>
            <sz val="9"/>
            <color indexed="8"/>
            <rFont val="Tahoma"/>
            <family val="2"/>
            <charset val="186"/>
          </rPr>
          <t>#20_4_M20#</t>
        </r>
      </text>
    </comment>
    <comment ref="D21" authorId="0" shapeId="0" xr:uid="{99C267B5-B9A7-4316-85F9-F3E37EC56D69}">
      <text>
        <r>
          <rPr>
            <b/>
            <sz val="9"/>
            <color indexed="8"/>
            <rFont val="Tahoma"/>
            <family val="2"/>
            <charset val="186"/>
          </rPr>
          <t>#20_4_D21#</t>
        </r>
      </text>
    </comment>
    <comment ref="E21" authorId="0" shapeId="0" xr:uid="{867166A2-5CB1-4C30-84EE-FE049E021791}">
      <text>
        <r>
          <rPr>
            <b/>
            <sz val="9"/>
            <color indexed="8"/>
            <rFont val="Tahoma"/>
            <family val="2"/>
            <charset val="186"/>
          </rPr>
          <t>#20_4_E21#</t>
        </r>
      </text>
    </comment>
    <comment ref="F21" authorId="0" shapeId="0" xr:uid="{54706D6C-85AB-4064-9447-1B47E8210B83}">
      <text>
        <r>
          <rPr>
            <b/>
            <sz val="9"/>
            <color indexed="8"/>
            <rFont val="Tahoma"/>
            <family val="2"/>
            <charset val="186"/>
          </rPr>
          <t>#20_4_F21#</t>
        </r>
      </text>
    </comment>
    <comment ref="G21" authorId="0" shapeId="0" xr:uid="{8191A909-6DDB-4238-9E66-AF63D69D05B1}">
      <text>
        <r>
          <rPr>
            <b/>
            <sz val="9"/>
            <color indexed="8"/>
            <rFont val="Tahoma"/>
            <family val="2"/>
            <charset val="186"/>
          </rPr>
          <t>#20_4_G21#</t>
        </r>
      </text>
    </comment>
    <comment ref="H21" authorId="0" shapeId="0" xr:uid="{1EACFB42-63D6-4412-B2FA-94ACAAA8D932}">
      <text>
        <r>
          <rPr>
            <b/>
            <sz val="9"/>
            <color indexed="8"/>
            <rFont val="Tahoma"/>
            <family val="2"/>
            <charset val="186"/>
          </rPr>
          <t>#20_4_H21#</t>
        </r>
      </text>
    </comment>
    <comment ref="I21" authorId="0" shapeId="0" xr:uid="{0C6BF140-43EF-4EEC-BCE4-B26F3D3DA17D}">
      <text>
        <r>
          <rPr>
            <b/>
            <sz val="9"/>
            <color indexed="8"/>
            <rFont val="Tahoma"/>
            <family val="2"/>
            <charset val="186"/>
          </rPr>
          <t>#20_4_I21#</t>
        </r>
      </text>
    </comment>
    <comment ref="J21" authorId="0" shapeId="0" xr:uid="{D67AB68E-C6C8-4342-941D-AB0879C2BC79}">
      <text>
        <r>
          <rPr>
            <b/>
            <sz val="9"/>
            <color indexed="8"/>
            <rFont val="Tahoma"/>
            <family val="2"/>
            <charset val="186"/>
          </rPr>
          <t>#20_4_J21#</t>
        </r>
      </text>
    </comment>
    <comment ref="K21" authorId="0" shapeId="0" xr:uid="{5D9488B0-C2E2-471B-B306-E4167216250F}">
      <text>
        <r>
          <rPr>
            <b/>
            <sz val="9"/>
            <color indexed="8"/>
            <rFont val="Tahoma"/>
            <family val="2"/>
            <charset val="186"/>
          </rPr>
          <t>#20_4_K21#</t>
        </r>
      </text>
    </comment>
    <comment ref="L21" authorId="0" shapeId="0" xr:uid="{03900880-67AF-41FA-B20D-2DC5889498E3}">
      <text>
        <r>
          <rPr>
            <b/>
            <sz val="9"/>
            <color indexed="8"/>
            <rFont val="Tahoma"/>
            <family val="2"/>
            <charset val="186"/>
          </rPr>
          <t>#20_4_L21#</t>
        </r>
      </text>
    </comment>
    <comment ref="M21" authorId="0" shapeId="0" xr:uid="{3964C8FB-055B-4CEC-ADEB-6BAC92B5CA96}">
      <text>
        <r>
          <rPr>
            <b/>
            <sz val="9"/>
            <color indexed="8"/>
            <rFont val="Tahoma"/>
            <family val="2"/>
            <charset val="186"/>
          </rPr>
          <t>#20_4_M21#</t>
        </r>
      </text>
    </comment>
    <comment ref="D23" authorId="0" shapeId="0" xr:uid="{BBEA61CD-7CB9-4404-957A-8CD827C5C2E7}">
      <text>
        <r>
          <rPr>
            <b/>
            <sz val="9"/>
            <color indexed="8"/>
            <rFont val="Tahoma"/>
            <family val="2"/>
            <charset val="186"/>
          </rPr>
          <t>#20_4_D23#</t>
        </r>
      </text>
    </comment>
    <comment ref="E23" authorId="0" shapeId="0" xr:uid="{2886DFD8-50AC-4B1F-AE14-8C792F28FCC0}">
      <text>
        <r>
          <rPr>
            <b/>
            <sz val="9"/>
            <color indexed="8"/>
            <rFont val="Tahoma"/>
            <family val="2"/>
            <charset val="186"/>
          </rPr>
          <t>#20_4_E23#</t>
        </r>
      </text>
    </comment>
    <comment ref="F23" authorId="0" shapeId="0" xr:uid="{57DAC86B-FB02-4EBD-8922-FBFC2480FF2A}">
      <text>
        <r>
          <rPr>
            <b/>
            <sz val="9"/>
            <color indexed="8"/>
            <rFont val="Tahoma"/>
            <family val="2"/>
            <charset val="186"/>
          </rPr>
          <t>#20_4_F23#</t>
        </r>
      </text>
    </comment>
    <comment ref="G23" authorId="0" shapeId="0" xr:uid="{C1944A00-D831-4B1F-83CF-49BF30B39A70}">
      <text>
        <r>
          <rPr>
            <b/>
            <sz val="9"/>
            <color indexed="8"/>
            <rFont val="Tahoma"/>
            <family val="2"/>
            <charset val="186"/>
          </rPr>
          <t>#20_4_G23#</t>
        </r>
      </text>
    </comment>
    <comment ref="H23" authorId="0" shapeId="0" xr:uid="{926C1231-379E-4A38-944C-73D5AC1F73D2}">
      <text>
        <r>
          <rPr>
            <b/>
            <sz val="9"/>
            <color indexed="8"/>
            <rFont val="Tahoma"/>
            <family val="2"/>
            <charset val="186"/>
          </rPr>
          <t>#20_4_H23#</t>
        </r>
      </text>
    </comment>
    <comment ref="I23" authorId="0" shapeId="0" xr:uid="{4BA51D99-4909-40B9-8626-78A756CB0499}">
      <text>
        <r>
          <rPr>
            <b/>
            <sz val="9"/>
            <color indexed="8"/>
            <rFont val="Tahoma"/>
            <family val="2"/>
            <charset val="186"/>
          </rPr>
          <t>#20_4_I23#</t>
        </r>
      </text>
    </comment>
    <comment ref="J23" authorId="0" shapeId="0" xr:uid="{840E677B-DDBC-4A49-9297-E951B731CE36}">
      <text>
        <r>
          <rPr>
            <b/>
            <sz val="9"/>
            <color indexed="8"/>
            <rFont val="Tahoma"/>
            <family val="2"/>
            <charset val="186"/>
          </rPr>
          <t>#20_4_J23#</t>
        </r>
      </text>
    </comment>
    <comment ref="K23" authorId="0" shapeId="0" xr:uid="{BA215E59-2B30-4FA1-B4CA-E01C6BCE20B1}">
      <text>
        <r>
          <rPr>
            <b/>
            <sz val="9"/>
            <color indexed="8"/>
            <rFont val="Tahoma"/>
            <family val="2"/>
            <charset val="186"/>
          </rPr>
          <t>#20_4_K23#</t>
        </r>
      </text>
    </comment>
    <comment ref="L23" authorId="0" shapeId="0" xr:uid="{461AAF17-CAEC-4B73-A4F5-26EDDB561FA6}">
      <text>
        <r>
          <rPr>
            <b/>
            <sz val="9"/>
            <color indexed="8"/>
            <rFont val="Tahoma"/>
            <family val="2"/>
            <charset val="186"/>
          </rPr>
          <t>#20_4_L23#</t>
        </r>
      </text>
    </comment>
    <comment ref="M23" authorId="0" shapeId="0" xr:uid="{5ECED6C3-106E-4AFD-9554-A229B3325B8B}">
      <text>
        <r>
          <rPr>
            <b/>
            <sz val="9"/>
            <color indexed="8"/>
            <rFont val="Tahoma"/>
            <family val="2"/>
            <charset val="186"/>
          </rPr>
          <t>#20_4_M23#</t>
        </r>
      </text>
    </comment>
    <comment ref="D24" authorId="0" shapeId="0" xr:uid="{48BF02C6-F6AD-42AF-AC1B-DDBBAA0BF1E3}">
      <text>
        <r>
          <rPr>
            <b/>
            <sz val="9"/>
            <color indexed="8"/>
            <rFont val="Tahoma"/>
            <family val="2"/>
            <charset val="186"/>
          </rPr>
          <t>#20_4_D24#</t>
        </r>
      </text>
    </comment>
    <comment ref="E24" authorId="0" shapeId="0" xr:uid="{BEB07648-4302-4F52-8BC5-B5202F026F24}">
      <text>
        <r>
          <rPr>
            <b/>
            <sz val="9"/>
            <color indexed="8"/>
            <rFont val="Tahoma"/>
            <family val="2"/>
            <charset val="186"/>
          </rPr>
          <t>#20_4_E24#</t>
        </r>
      </text>
    </comment>
    <comment ref="F24" authorId="0" shapeId="0" xr:uid="{304C6AB0-7D44-4F8F-910A-6EFE1B483D35}">
      <text>
        <r>
          <rPr>
            <b/>
            <sz val="9"/>
            <color indexed="8"/>
            <rFont val="Tahoma"/>
            <family val="2"/>
            <charset val="186"/>
          </rPr>
          <t>#20_4_F24#</t>
        </r>
      </text>
    </comment>
    <comment ref="G24" authorId="0" shapeId="0" xr:uid="{3B12B4DC-DBA4-4CD9-AE34-993AB6CBEC65}">
      <text>
        <r>
          <rPr>
            <b/>
            <sz val="9"/>
            <color indexed="8"/>
            <rFont val="Tahoma"/>
            <family val="2"/>
            <charset val="186"/>
          </rPr>
          <t>#20_4_G24#</t>
        </r>
      </text>
    </comment>
    <comment ref="H24" authorId="0" shapeId="0" xr:uid="{855CE939-C7B9-4B15-9994-359B792072E9}">
      <text>
        <r>
          <rPr>
            <b/>
            <sz val="9"/>
            <color indexed="8"/>
            <rFont val="Tahoma"/>
            <family val="2"/>
            <charset val="186"/>
          </rPr>
          <t>#20_4_H24#</t>
        </r>
      </text>
    </comment>
    <comment ref="I24" authorId="0" shapeId="0" xr:uid="{33878734-ED8D-46FF-86ED-CA2C2261D4B7}">
      <text>
        <r>
          <rPr>
            <b/>
            <sz val="9"/>
            <color indexed="8"/>
            <rFont val="Tahoma"/>
            <family val="2"/>
            <charset val="186"/>
          </rPr>
          <t>#20_4_I24#</t>
        </r>
      </text>
    </comment>
    <comment ref="J24" authorId="0" shapeId="0" xr:uid="{94096E53-4F98-49E6-9CC4-2A95F8A274A0}">
      <text>
        <r>
          <rPr>
            <b/>
            <sz val="9"/>
            <color indexed="8"/>
            <rFont val="Tahoma"/>
            <family val="2"/>
            <charset val="186"/>
          </rPr>
          <t>#20_4_J24#</t>
        </r>
      </text>
    </comment>
    <comment ref="K24" authorId="0" shapeId="0" xr:uid="{9D862937-3E53-4F08-86E7-147C517E80A2}">
      <text>
        <r>
          <rPr>
            <b/>
            <sz val="9"/>
            <color indexed="8"/>
            <rFont val="Tahoma"/>
            <family val="2"/>
            <charset val="186"/>
          </rPr>
          <t>#20_4_K24#</t>
        </r>
      </text>
    </comment>
    <comment ref="L24" authorId="0" shapeId="0" xr:uid="{67FCE4FD-B66A-41D8-BE69-70D0E7642171}">
      <text>
        <r>
          <rPr>
            <b/>
            <sz val="9"/>
            <color indexed="8"/>
            <rFont val="Tahoma"/>
            <family val="2"/>
            <charset val="186"/>
          </rPr>
          <t>#20_4_L24#</t>
        </r>
      </text>
    </comment>
    <comment ref="M24" authorId="0" shapeId="0" xr:uid="{A1BE7EB2-97E5-4BEE-B762-19449B42F0FE}">
      <text>
        <r>
          <rPr>
            <b/>
            <sz val="9"/>
            <color indexed="8"/>
            <rFont val="Tahoma"/>
            <family val="2"/>
            <charset val="186"/>
          </rPr>
          <t>#20_4_M24#</t>
        </r>
      </text>
    </comment>
  </commentList>
</comments>
</file>

<file path=xl/sharedStrings.xml><?xml version="1.0" encoding="utf-8"?>
<sst xmlns="http://schemas.openxmlformats.org/spreadsheetml/2006/main" count="506" uniqueCount="281">
  <si>
    <t/>
  </si>
  <si>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</si>
  <si>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</si>
  <si>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</si>
  <si>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</si>
  <si>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t>(viešojo sektoriaus subjekto, parengusio finansinės būklės ataskaitą (konsoliduotąją finansinės būklės ataskaitą), kodas, adresas)</t>
  </si>
  <si>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</si>
  <si>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</si>
  <si>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</si>
  <si>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</si>
  <si>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</si>
  <si>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</si>
  <si>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</si>
  <si>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</si>
  <si>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</si>
  <si>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</si>
  <si>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</si>
  <si>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</si>
  <si>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</si>
  <si>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0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</si>
  <si>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</si>
  <si>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</si>
  <si>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</si>
  <si>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</si>
  <si>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</si>
  <si>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</si>
  <si>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</si>
  <si>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</si>
  <si>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</si>
  <si>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</si>
  <si>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</si>
  <si>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</si>
  <si>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</si>
  <si>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</si>
  <si>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</si>
  <si>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II.4</t>
  </si>
  <si>
    <t>II.5</t>
  </si>
  <si>
    <t>Mašinos ir įrenginiai</t>
  </si>
  <si>
    <t>II.6</t>
  </si>
  <si>
    <t>Transporto priemonės</t>
  </si>
  <si>
    <t>II.7</t>
  </si>
  <si>
    <t>II.8</t>
  </si>
  <si>
    <t>II.9</t>
  </si>
  <si>
    <t>II.10</t>
  </si>
  <si>
    <t>Nebaigta statyba ir išankstiniai mokėjimai</t>
  </si>
  <si>
    <t>III.</t>
  </si>
  <si>
    <t>Ilgalaikis finansinis turtas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</si>
  <si>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</si>
  <si>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</si>
  <si>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</si>
  <si>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</si>
  <si>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</si>
  <si>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</si>
  <si>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</si>
  <si>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</si>
  <si>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</si>
  <si>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</si>
  <si>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</si>
  <si>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</si>
  <si>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</si>
  <si>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</si>
  <si>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</si>
  <si>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</si>
  <si>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</si>
  <si>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</si>
  <si>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</si>
  <si>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</si>
  <si>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</si>
  <si>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</si>
  <si>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</si>
  <si>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</si>
  <si>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</si>
  <si>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</si>
  <si>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</si>
  <si>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</si>
  <si>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</si>
  <si>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</si>
  <si>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</si>
  <si>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</si>
  <si>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</si>
  <si>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</si>
  <si>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</si>
  <si>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</si>
  <si>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</si>
  <si>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</si>
  <si>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</si>
  <si>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</si>
  <si>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</si>
  <si>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</si>
  <si>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</si>
  <si>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</si>
  <si>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</si>
  <si>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</si>
  <si>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</si>
  <si>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</si>
  <si>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</si>
  <si>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</si>
  <si>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</si>
  <si>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</si>
  <si>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</si>
  <si>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</si>
  <si>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</si>
  <si>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</si>
  <si>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</si>
  <si>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</si>
  <si>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</si>
  <si>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</si>
  <si>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</si>
  <si>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</si>
  <si>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</si>
  <si>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</si>
  <si>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</si>
  <si>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</si>
  <si>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</si>
  <si>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</si>
  <si>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</si>
  <si>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</si>
  <si>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</si>
  <si>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</si>
  <si>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</si>
  <si>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</si>
  <si>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</si>
  <si>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</si>
  <si>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</si>
  <si>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(parašas)</t>
  </si>
  <si>
    <t>(vardas ir pavardė)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</si>
  <si>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</si>
  <si>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</si>
  <si>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</si>
  <si>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</si>
  <si>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</si>
  <si>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</si>
  <si>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</si>
  <si>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</si>
  <si>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</si>
  <si>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</si>
  <si>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</si>
  <si>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</si>
  <si>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</si>
  <si>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</si>
  <si>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</si>
  <si>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</si>
  <si>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</si>
  <si>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</si>
  <si>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</si>
  <si>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</si>
  <si>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</si>
  <si>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</si>
  <si>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</si>
  <si>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</si>
  <si>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</si>
  <si>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</si>
  <si>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</si>
  <si>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</si>
  <si>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</si>
  <si>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</si>
  <si>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</si>
  <si>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</si>
  <si>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</si>
  <si>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</si>
  <si>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</si>
  <si>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</si>
  <si>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</si>
  <si>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</si>
  <si>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</si>
  <si>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</si>
  <si>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</si>
  <si>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</si>
  <si>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</si>
  <si>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</si>
  <si>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</si>
  <si>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</si>
  <si>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</si>
  <si>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</si>
  <si>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</si>
  <si>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</si>
  <si>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</si>
  <si>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</si>
  <si>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</si>
  <si>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</si>
  <si>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</si>
  <si>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</si>
  <si>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</si>
  <si>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</si>
  <si>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</si>
  <si>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</si>
  <si>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</si>
  <si>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</si>
  <si>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</si>
  <si>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</si>
  <si>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</si>
  <si>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</si>
  <si>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</si>
  <si>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</si>
  <si>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</si>
  <si>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</si>
  <si>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</si>
  <si>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</si>
  <si>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</si>
  <si>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</si>
  <si>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</si>
  <si>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</si>
  <si>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</si>
  <si>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</si>
  <si>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</si>
  <si>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</si>
  <si>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</si>
  <si>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 xml:space="preserve">  (parašas)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</si>
  <si>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</si>
  <si>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</si>
  <si>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</si>
  <si>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</si>
  <si>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</si>
  <si>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</si>
  <si>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</si>
  <si>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</si>
  <si>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</si>
  <si>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</si>
  <si>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</si>
  <si>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</si>
  <si>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</si>
  <si>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</si>
  <si>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</si>
  <si>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</si>
  <si>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</si>
  <si>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</si>
  <si>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</si>
  <si>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</si>
  <si>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</si>
  <si>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</si>
  <si>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</si>
  <si>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</si>
  <si>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</si>
  <si>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</si>
  <si>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</si>
  <si>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</si>
  <si>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</si>
  <si>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</si>
  <si>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</si>
  <si>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</si>
  <si>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</si>
  <si>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</si>
  <si>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</si>
  <si>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</si>
  <si>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</si>
  <si>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</si>
  <si>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</si>
  <si>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Infrastruktūros statiniai</t>
  </si>
  <si>
    <t>Kiti statiniai</t>
  </si>
  <si>
    <t>Kultūros ir kitos vertybės</t>
  </si>
  <si>
    <t>Mineraliniai ištekliai</t>
  </si>
  <si>
    <t>Kitas ilgalaikis turtas</t>
  </si>
  <si>
    <t>(viešojo sektoriaus subjekto vadovo arba jo įgalioto administracijos vadovo pareigų pavadinimas)</t>
  </si>
  <si>
    <t xml:space="preserve">(ataskaitą parengusio asmens pareigų pavadinimas)                   </t>
  </si>
  <si>
    <t>Baldai, biuro įranga ir kitas ilgalaikis materialusis turtas</t>
  </si>
  <si>
    <t>Antanas Alčauskis</t>
  </si>
  <si>
    <t>* Šioje skiltyje rodomas finansavimo sumų pergrupavimas; praėjusio ataskaitinio laikotarpio klaidų taisymas; valiutos kurso įtaka pinigų likučiams, susijusiems su finansavimo sumomis; finansavimo sumų dalis, pagal 26-ojo VSAFAS „Fondų apskaita ir finansinių ataskaitų rinkinys“ 24 punktą pripažinta valstybės iždo finansavimo pajamomis.</t>
  </si>
  <si>
    <t xml:space="preserve">vyriausiasis buhalteris (buhalteris)                                                                                      </t>
  </si>
  <si>
    <t xml:space="preserve">Pateikimo valiuta ir tikslumas: eurais </t>
  </si>
  <si>
    <t>Priekulės Ievos Simonaitytės gimnazija</t>
  </si>
  <si>
    <t>Įm.k.191791956 Klaipėdos g.20,  Priekulė, Klaipėdos r.</t>
  </si>
  <si>
    <t>PAGAL  2023-06-30 D. DUOMENIS</t>
  </si>
  <si>
    <t>P03</t>
  </si>
  <si>
    <t>P04</t>
  </si>
  <si>
    <t>P08</t>
  </si>
  <si>
    <t>P09</t>
  </si>
  <si>
    <t>P10</t>
  </si>
  <si>
    <t>P11</t>
  </si>
  <si>
    <t>P12</t>
  </si>
  <si>
    <t>P15</t>
  </si>
  <si>
    <t>P17</t>
  </si>
  <si>
    <t>P18</t>
  </si>
  <si>
    <r>
      <rPr>
        <u/>
        <sz val="10"/>
        <rFont val="Arial"/>
        <family val="2"/>
      </rPr>
      <t>Centralizuotos biudžetinių įstaigų buhalterinės apskaitos skyriaus vedėja</t>
    </r>
    <r>
      <rPr>
        <sz val="10"/>
        <rFont val="Arial"/>
        <charset val="186"/>
      </rPr>
      <t xml:space="preserve">                                  </t>
    </r>
  </si>
  <si>
    <t>Viktorija Kaprizkina</t>
  </si>
  <si>
    <t xml:space="preserve">Direktorius </t>
  </si>
  <si>
    <r>
      <rPr>
        <u/>
        <sz val="10"/>
        <rFont val="Arial"/>
        <family val="2"/>
      </rPr>
      <t xml:space="preserve">Direktorius </t>
    </r>
    <r>
      <rPr>
        <sz val="10"/>
        <rFont val="Arial"/>
        <family val="2"/>
      </rPr>
      <t xml:space="preserve">                            </t>
    </r>
  </si>
  <si>
    <t>2023-07-19  Nr.____</t>
  </si>
  <si>
    <t>Pateikimo valiuta ir tikslumas: eurais arba tūkstančiais eurų</t>
  </si>
  <si>
    <t xml:space="preserve">Centralizuotos biudžetinių įstaigų buhalterinės apskaitos skyriaus vedėja     </t>
  </si>
  <si>
    <t>P21</t>
  </si>
  <si>
    <t>P22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</si>
</sst>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u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b/>
      <sz val="11"/>
      <name val="TimesNewRoman,Bold"/>
    </font>
    <font>
      <u/>
      <sz val="11"/>
      <name val="TimesNewRoman,Bold"/>
      <charset val="186"/>
    </font>
    <font>
      <i/>
      <sz val="11"/>
      <name val="TimesNewRoman,Bold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b/>
      <sz val="9"/>
      <color indexed="8"/>
      <name val="Tahoma"/>
      <family val="2"/>
      <charset val="186"/>
    </font>
    <font>
      <sz val="9"/>
      <name val="Arial"/>
      <family val="2"/>
      <charset val="186"/>
    </font>
    <font>
      <sz val="9"/>
      <name val="Arial"/>
    </font>
    <font>
      <b/>
      <sz val="10"/>
      <name val="Arial"/>
      <charset val="186"/>
    </font>
    <font>
      <sz val="9"/>
      <color indexed="8"/>
      <name val="Tahoma"/>
      <charset val="186"/>
    </font>
    <font>
      <sz val="11"/>
      <name val="Arial"/>
    </font>
    <font>
      <b/>
      <sz val="12"/>
      <name val="Arial"/>
    </font>
    <font>
      <sz val="12"/>
      <name val="Arial"/>
    </font>
    <font>
      <sz val="9"/>
      <color indexed="8"/>
      <name val="Tahoma"/>
    </font>
    <font>
      <u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4">
    <xf numFmtId="0" fontId="0" fillId="0" borderId="0" xfId="0"/>
    <xf numFmtId="0" fontId="18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4" fontId="25" fillId="0" borderId="0" xfId="0" applyNumberFormat="1" applyFont="1" applyAlignment="1">
      <alignment vertical="center"/>
    </xf>
    <xf numFmtId="4" fontId="35" fillId="0" borderId="0" xfId="0" applyNumberFormat="1" applyFont="1" applyAlignment="1">
      <alignment vertical="center"/>
    </xf>
    <xf numFmtId="0" fontId="19" fillId="33" borderId="0" xfId="0" applyFont="1" applyFill="1" applyAlignment="1">
      <alignment horizontal="left" vertical="center" wrapText="1"/>
    </xf>
    <xf numFmtId="0" fontId="37" fillId="0" borderId="0" xfId="0" applyFont="1"/>
    <xf numFmtId="0" fontId="19" fillId="3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vertical="center" wrapText="1"/>
    </xf>
    <xf numFmtId="0" fontId="18" fillId="33" borderId="0" xfId="0" applyFont="1" applyFill="1" applyAlignment="1">
      <alignment horizontal="left" vertical="center" wrapText="1"/>
    </xf>
    <xf numFmtId="0" fontId="38" fillId="0" borderId="0" xfId="0" applyFont="1"/>
    <xf numFmtId="0" fontId="39" fillId="33" borderId="0" xfId="0" applyFont="1" applyFill="1" applyAlignment="1">
      <alignment horizontal="center" vertical="center" wrapText="1"/>
    </xf>
    <xf numFmtId="0" fontId="39" fillId="33" borderId="0" xfId="0" applyFont="1" applyFill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49" fontId="19" fillId="33" borderId="13" xfId="0" applyNumberFormat="1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left" vertical="center"/>
    </xf>
    <xf numFmtId="0" fontId="19" fillId="33" borderId="13" xfId="0" applyFont="1" applyFill="1" applyBorder="1" applyAlignment="1">
      <alignment horizontal="left" vertical="center"/>
    </xf>
    <xf numFmtId="0" fontId="19" fillId="33" borderId="13" xfId="0" applyFont="1" applyFill="1" applyBorder="1" applyAlignment="1">
      <alignment horizontal="left" vertical="center" wrapText="1"/>
    </xf>
    <xf numFmtId="0" fontId="18" fillId="33" borderId="13" xfId="0" applyFont="1" applyFill="1" applyBorder="1" applyAlignment="1">
      <alignment horizontal="center" vertical="center" wrapText="1"/>
    </xf>
    <xf numFmtId="2" fontId="19" fillId="33" borderId="12" xfId="0" applyNumberFormat="1" applyFont="1" applyFill="1" applyBorder="1" applyAlignment="1">
      <alignment horizontal="right" vertical="center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left" vertical="center"/>
    </xf>
    <xf numFmtId="0" fontId="23" fillId="33" borderId="17" xfId="0" applyFont="1" applyFill="1" applyBorder="1" applyAlignment="1">
      <alignment horizontal="left" vertical="center"/>
    </xf>
    <xf numFmtId="0" fontId="23" fillId="33" borderId="17" xfId="0" applyFont="1" applyFill="1" applyBorder="1" applyAlignment="1">
      <alignment horizontal="left" vertical="center" wrapText="1"/>
    </xf>
    <xf numFmtId="2" fontId="18" fillId="33" borderId="16" xfId="0" applyNumberFormat="1" applyFont="1" applyFill="1" applyBorder="1" applyAlignment="1">
      <alignment horizontal="right" vertical="center"/>
    </xf>
    <xf numFmtId="0" fontId="18" fillId="33" borderId="13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left" vertical="center" wrapText="1"/>
    </xf>
    <xf numFmtId="49" fontId="18" fillId="33" borderId="13" xfId="0" applyNumberFormat="1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left" vertical="center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left" vertical="center"/>
    </xf>
    <xf numFmtId="0" fontId="18" fillId="33" borderId="20" xfId="0" applyFont="1" applyFill="1" applyBorder="1" applyAlignment="1">
      <alignment horizontal="left" vertical="center"/>
    </xf>
    <xf numFmtId="0" fontId="18" fillId="33" borderId="20" xfId="0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horizontal="left"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8" fillId="33" borderId="17" xfId="0" applyFont="1" applyFill="1" applyBorder="1" applyAlignment="1">
      <alignment horizontal="left" vertical="center"/>
    </xf>
    <xf numFmtId="0" fontId="18" fillId="33" borderId="17" xfId="0" applyFont="1" applyFill="1" applyBorder="1" applyAlignment="1">
      <alignment horizontal="left" vertical="center" wrapText="1"/>
    </xf>
    <xf numFmtId="0" fontId="23" fillId="33" borderId="13" xfId="0" applyFont="1" applyFill="1" applyBorder="1" applyAlignment="1">
      <alignment horizontal="left" vertical="center"/>
    </xf>
    <xf numFmtId="0" fontId="23" fillId="33" borderId="14" xfId="0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left" vertical="center"/>
    </xf>
    <xf numFmtId="0" fontId="18" fillId="33" borderId="21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 wrapText="1"/>
    </xf>
    <xf numFmtId="0" fontId="19" fillId="33" borderId="18" xfId="0" applyFont="1" applyFill="1" applyBorder="1" applyAlignment="1">
      <alignment horizontal="left" vertical="center"/>
    </xf>
    <xf numFmtId="0" fontId="19" fillId="33" borderId="21" xfId="0" applyFont="1" applyFill="1" applyBorder="1" applyAlignment="1">
      <alignment horizontal="left" vertical="center"/>
    </xf>
    <xf numFmtId="0" fontId="19" fillId="33" borderId="21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9" fillId="33" borderId="14" xfId="0" applyFont="1" applyFill="1" applyBorder="1" applyAlignment="1">
      <alignment horizontal="left" vertical="center" wrapText="1"/>
    </xf>
    <xf numFmtId="2" fontId="18" fillId="33" borderId="12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8" fillId="33" borderId="0" xfId="0" applyFont="1" applyFill="1" applyAlignment="1">
      <alignment vertical="center" wrapText="1"/>
    </xf>
    <xf numFmtId="0" fontId="41" fillId="0" borderId="0" xfId="0" applyFont="1" applyAlignment="1">
      <alignment vertical="center"/>
    </xf>
    <xf numFmtId="0" fontId="33" fillId="0" borderId="31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49" fontId="18" fillId="0" borderId="30" xfId="0" applyNumberFormat="1" applyFont="1" applyBorder="1" applyAlignment="1">
      <alignment horizontal="center" vertical="center" wrapText="1"/>
    </xf>
    <xf numFmtId="0" fontId="33" fillId="34" borderId="31" xfId="0" applyFont="1" applyFill="1" applyBorder="1" applyAlignment="1">
      <alignment horizontal="center" vertical="center" wrapText="1"/>
    </xf>
    <xf numFmtId="0" fontId="33" fillId="34" borderId="31" xfId="0" applyFont="1" applyFill="1" applyBorder="1" applyAlignment="1">
      <alignment horizontal="left" vertical="center" wrapText="1"/>
    </xf>
    <xf numFmtId="4" fontId="26" fillId="34" borderId="31" xfId="0" applyNumberFormat="1" applyFont="1" applyFill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left" vertical="center" wrapText="1"/>
    </xf>
    <xf numFmtId="4" fontId="24" fillId="0" borderId="31" xfId="0" applyNumberFormat="1" applyFont="1" applyBorder="1" applyAlignment="1">
      <alignment horizontal="center" vertical="center" wrapText="1"/>
    </xf>
    <xf numFmtId="14" fontId="25" fillId="0" borderId="0" xfId="0" applyNumberFormat="1" applyFont="1" applyAlignment="1">
      <alignment horizontal="center" vertical="center"/>
    </xf>
    <xf numFmtId="0" fontId="18" fillId="33" borderId="27" xfId="0" applyFont="1" applyFill="1" applyBorder="1" applyAlignment="1">
      <alignment horizontal="center" vertical="center" wrapText="1"/>
    </xf>
    <xf numFmtId="16" fontId="18" fillId="33" borderId="28" xfId="0" applyNumberFormat="1" applyFont="1" applyFill="1" applyBorder="1" applyAlignment="1">
      <alignment horizontal="center" vertical="center" wrapText="1"/>
    </xf>
    <xf numFmtId="16" fontId="18" fillId="33" borderId="31" xfId="0" applyNumberFormat="1" applyFont="1" applyFill="1" applyBorder="1" applyAlignment="1">
      <alignment horizontal="center" vertical="center" wrapText="1"/>
    </xf>
    <xf numFmtId="0" fontId="18" fillId="33" borderId="31" xfId="0" applyFont="1" applyFill="1" applyBorder="1" applyAlignment="1">
      <alignment horizontal="center" vertical="center" wrapText="1"/>
    </xf>
    <xf numFmtId="16" fontId="18" fillId="0" borderId="31" xfId="0" applyNumberFormat="1" applyFont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top" wrapText="1"/>
    </xf>
    <xf numFmtId="0" fontId="26" fillId="0" borderId="38" xfId="0" applyFont="1" applyBorder="1" applyAlignment="1">
      <alignment horizontal="center" vertical="center" wrapText="1"/>
    </xf>
    <xf numFmtId="0" fontId="26" fillId="0" borderId="38" xfId="0" applyFont="1" applyBorder="1" applyAlignment="1">
      <alignment vertical="center" wrapText="1"/>
    </xf>
    <xf numFmtId="0" fontId="26" fillId="0" borderId="38" xfId="0" applyFont="1" applyBorder="1" applyAlignment="1">
      <alignment vertical="center"/>
    </xf>
    <xf numFmtId="0" fontId="26" fillId="0" borderId="38" xfId="0" applyFont="1" applyBorder="1" applyAlignment="1">
      <alignment horizontal="center" vertical="center"/>
    </xf>
    <xf numFmtId="2" fontId="26" fillId="0" borderId="38" xfId="0" applyNumberFormat="1" applyFont="1" applyBorder="1" applyAlignment="1">
      <alignment horizontal="right" vertical="center"/>
    </xf>
    <xf numFmtId="0" fontId="24" fillId="0" borderId="38" xfId="0" applyFont="1" applyBorder="1" applyAlignment="1">
      <alignment vertical="center" wrapText="1"/>
    </xf>
    <xf numFmtId="0" fontId="24" fillId="0" borderId="38" xfId="0" applyFont="1" applyBorder="1" applyAlignment="1">
      <alignment horizontal="left" vertical="center"/>
    </xf>
    <xf numFmtId="0" fontId="24" fillId="0" borderId="38" xfId="0" applyFont="1" applyBorder="1" applyAlignment="1">
      <alignment horizontal="center" vertical="center"/>
    </xf>
    <xf numFmtId="2" fontId="24" fillId="0" borderId="38" xfId="0" applyNumberFormat="1" applyFont="1" applyBorder="1" applyAlignment="1">
      <alignment horizontal="right" vertical="center"/>
    </xf>
    <xf numFmtId="2" fontId="24" fillId="33" borderId="39" xfId="0" applyNumberFormat="1" applyFont="1" applyFill="1" applyBorder="1" applyAlignment="1">
      <alignment horizontal="right" vertical="center"/>
    </xf>
    <xf numFmtId="0" fontId="24" fillId="0" borderId="38" xfId="0" applyFont="1" applyBorder="1" applyAlignment="1">
      <alignment vertical="center"/>
    </xf>
    <xf numFmtId="2" fontId="24" fillId="0" borderId="38" xfId="0" applyNumberFormat="1" applyFont="1" applyBorder="1" applyAlignment="1">
      <alignment horizontal="right" vertical="center" wrapText="1"/>
    </xf>
    <xf numFmtId="0" fontId="26" fillId="0" borderId="38" xfId="0" applyFont="1" applyBorder="1" applyAlignment="1">
      <alignment horizontal="left" vertical="center"/>
    </xf>
    <xf numFmtId="0" fontId="42" fillId="0" borderId="38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24" fillId="0" borderId="33" xfId="0" applyFont="1" applyBorder="1" applyAlignment="1">
      <alignment vertical="center" wrapText="1"/>
    </xf>
    <xf numFmtId="0" fontId="18" fillId="0" borderId="33" xfId="0" applyFont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left" vertical="top" wrapText="1"/>
    </xf>
    <xf numFmtId="0" fontId="20" fillId="33" borderId="0" xfId="0" applyFont="1" applyFill="1" applyAlignment="1">
      <alignment wrapText="1"/>
    </xf>
    <xf numFmtId="0" fontId="20" fillId="33" borderId="0" xfId="0" applyFont="1" applyFill="1" applyAlignment="1">
      <alignment vertical="center" wrapText="1"/>
    </xf>
    <xf numFmtId="0" fontId="19" fillId="33" borderId="0" xfId="0" applyFont="1" applyFill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33" borderId="0" xfId="0" applyFont="1" applyFill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18" fillId="33" borderId="0" xfId="0" applyFont="1" applyFill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1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46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29" fillId="0" borderId="33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vertical="center" wrapText="1"/>
    </xf>
    <xf numFmtId="0" fontId="26" fillId="0" borderId="37" xfId="0" applyFont="1" applyBorder="1" applyAlignment="1">
      <alignment vertical="center" wrapText="1"/>
    </xf>
    <xf numFmtId="0" fontId="26" fillId="0" borderId="36" xfId="0" applyFont="1" applyBorder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justify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4" fillId="0" borderId="35" xfId="0" applyFont="1" applyBorder="1" applyAlignment="1">
      <alignment vertical="center" wrapText="1"/>
    </xf>
    <xf numFmtId="0" fontId="24" fillId="0" borderId="37" xfId="0" applyFont="1" applyBorder="1" applyAlignment="1">
      <alignment vertical="center" wrapText="1"/>
    </xf>
    <xf numFmtId="0" fontId="24" fillId="0" borderId="36" xfId="0" applyFont="1" applyBorder="1" applyAlignment="1">
      <alignment vertical="center" wrapText="1"/>
    </xf>
    <xf numFmtId="0" fontId="24" fillId="0" borderId="35" xfId="0" applyFont="1" applyBorder="1" applyAlignment="1">
      <alignment horizontal="left" vertical="center" wrapText="1"/>
    </xf>
    <xf numFmtId="0" fontId="24" fillId="0" borderId="37" xfId="0" applyFont="1" applyBorder="1" applyAlignment="1">
      <alignment horizontal="left" vertical="center" wrapText="1"/>
    </xf>
    <xf numFmtId="0" fontId="24" fillId="0" borderId="36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left" vertical="center"/>
    </xf>
    <xf numFmtId="0" fontId="24" fillId="0" borderId="37" xfId="0" applyFont="1" applyBorder="1" applyAlignment="1">
      <alignment horizontal="left" vertical="center"/>
    </xf>
    <xf numFmtId="0" fontId="24" fillId="0" borderId="36" xfId="0" applyFont="1" applyBorder="1" applyAlignment="1">
      <alignment horizontal="left" vertical="center"/>
    </xf>
    <xf numFmtId="0" fontId="26" fillId="0" borderId="35" xfId="0" applyFont="1" applyBorder="1" applyAlignment="1">
      <alignment horizontal="left" vertical="center"/>
    </xf>
    <xf numFmtId="0" fontId="26" fillId="0" borderId="37" xfId="0" applyFont="1" applyBorder="1" applyAlignment="1">
      <alignment horizontal="left" vertical="center"/>
    </xf>
    <xf numFmtId="0" fontId="26" fillId="0" borderId="36" xfId="0" applyFont="1" applyBorder="1" applyAlignment="1">
      <alignment horizontal="left" vertical="center"/>
    </xf>
    <xf numFmtId="0" fontId="26" fillId="0" borderId="35" xfId="0" applyFont="1" applyBorder="1" applyAlignment="1">
      <alignment vertical="center"/>
    </xf>
    <xf numFmtId="0" fontId="26" fillId="0" borderId="37" xfId="0" applyFont="1" applyBorder="1" applyAlignment="1">
      <alignment vertical="center"/>
    </xf>
    <xf numFmtId="0" fontId="26" fillId="0" borderId="36" xfId="0" applyFont="1" applyBorder="1" applyAlignment="1">
      <alignment vertical="center"/>
    </xf>
    <xf numFmtId="0" fontId="26" fillId="0" borderId="35" xfId="0" applyFont="1" applyBorder="1" applyAlignment="1">
      <alignment horizontal="left" vertical="center" wrapText="1"/>
    </xf>
    <xf numFmtId="0" fontId="26" fillId="0" borderId="37" xfId="0" applyFont="1" applyBorder="1" applyAlignment="1">
      <alignment horizontal="left" vertical="center" wrapText="1"/>
    </xf>
    <xf numFmtId="0" fontId="26" fillId="0" borderId="36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Border="1" applyAlignment="1">
      <alignment horizontal="center" vertical="top" wrapText="1"/>
    </xf>
    <xf numFmtId="0" fontId="24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18" fillId="0" borderId="34" xfId="0" applyFont="1" applyBorder="1" applyAlignment="1">
      <alignment horizontal="center" vertical="top" wrapText="1"/>
    </xf>
    <xf numFmtId="0" fontId="47" fillId="0" borderId="25" xfId="0" applyFont="1" applyBorder="1" applyAlignment="1">
      <alignment horizontal="center" vertical="center"/>
    </xf>
    <xf numFmtId="0" fontId="25" fillId="0" borderId="32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33" fillId="0" borderId="0" xfId="0" applyFont="1" applyAlignment="1">
      <alignment horizontal="center" vertical="center"/>
    </xf>
    <xf numFmtId="0" fontId="33" fillId="0" borderId="27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 customBuiltin="1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9"/>
  <sheetViews>
    <sheetView showGridLines="0" tabSelected="1" zoomScaleSheetLayoutView="100" workbookViewId="0">
      <selection activeCell="E29" sqref="E29"/>
    </sheetView>
  </sheetViews>
  <sheetFormatPr defaultRowHeight="12.75"/>
  <cols>
    <col min="1" max="1" width="5.5703125" style="1" customWidth="1"/>
    <col min="2" max="2" width="10.5703125" style="1" customWidth="1"/>
    <col min="3" max="3" width="3.140625" style="19" customWidth="1"/>
    <col min="4" max="4" width="2.7109375" style="19" customWidth="1"/>
    <col min="5" max="5" width="59" style="19" customWidth="1"/>
    <col min="6" max="6" width="7.7109375" style="19" customWidth="1"/>
    <col min="7" max="8" width="12.85546875" style="1" customWidth="1"/>
    <col min="9" max="9" width="5.28515625" style="1" customWidth="1"/>
    <col min="10" max="16384" width="9.140625" style="1"/>
  </cols>
  <sheetData>
    <row r="1" spans="1:8" ht="30" customHeight="1">
      <c r="B1" s="134" t="s">
        <v>0</v>
      </c>
      <c r="C1" s="134"/>
      <c r="D1" s="134"/>
      <c r="E1" s="134"/>
      <c r="F1" s="134"/>
      <c r="G1" s="134"/>
      <c r="H1" s="134"/>
    </row>
    <row r="2" spans="1:8">
      <c r="A2" s="21"/>
      <c r="F2" s="135" t="s">
        <v>1</v>
      </c>
      <c r="G2" s="135"/>
      <c r="H2" s="135"/>
    </row>
    <row r="3" spans="1:8">
      <c r="A3" s="21"/>
      <c r="F3" s="136" t="s">
        <v>2</v>
      </c>
      <c r="G3" s="136"/>
      <c r="H3" s="136"/>
    </row>
    <row r="4" spans="1:8">
      <c r="A4" s="21"/>
    </row>
    <row r="5" spans="1:8">
      <c r="A5" s="21"/>
      <c r="B5" s="137" t="s">
        <v>3</v>
      </c>
      <c r="C5" s="137"/>
      <c r="D5" s="137"/>
      <c r="E5" s="137"/>
      <c r="F5" s="137"/>
      <c r="G5" s="137"/>
      <c r="H5" s="137"/>
    </row>
    <row r="6" spans="1:8">
      <c r="A6" s="21"/>
      <c r="B6" s="137"/>
      <c r="C6" s="137"/>
      <c r="D6" s="137"/>
      <c r="E6" s="137"/>
      <c r="F6" s="137"/>
      <c r="G6" s="137"/>
      <c r="H6" s="137"/>
    </row>
    <row r="7" spans="1:8">
      <c r="A7" s="21"/>
      <c r="B7" s="138" t="s">
        <v>259</v>
      </c>
      <c r="C7" s="138"/>
      <c r="D7" s="138"/>
      <c r="E7" s="138"/>
      <c r="F7" s="138"/>
      <c r="G7" s="138"/>
      <c r="H7" s="138"/>
    </row>
    <row r="8" spans="1:8">
      <c r="A8" s="21"/>
      <c r="B8" s="133" t="s">
        <v>4</v>
      </c>
      <c r="C8" s="133"/>
      <c r="D8" s="133"/>
      <c r="E8" s="133"/>
      <c r="F8" s="133"/>
      <c r="G8" s="133"/>
      <c r="H8" s="133"/>
    </row>
    <row r="9" spans="1:8" ht="12.75" customHeight="1">
      <c r="A9" s="21"/>
      <c r="B9" s="138" t="s">
        <v>260</v>
      </c>
      <c r="C9" s="138"/>
      <c r="D9" s="138"/>
      <c r="E9" s="138"/>
      <c r="F9" s="138"/>
      <c r="G9" s="138"/>
      <c r="H9" s="138"/>
    </row>
    <row r="10" spans="1:8">
      <c r="A10" s="21"/>
      <c r="B10" s="140" t="s">
        <v>5</v>
      </c>
      <c r="C10" s="140"/>
      <c r="D10" s="140"/>
      <c r="E10" s="140"/>
      <c r="F10" s="140"/>
      <c r="G10" s="140"/>
      <c r="H10" s="140"/>
    </row>
    <row r="11" spans="1:8">
      <c r="A11" s="21"/>
      <c r="B11" s="141"/>
      <c r="C11" s="141"/>
      <c r="D11" s="141"/>
      <c r="E11" s="141"/>
      <c r="F11" s="141"/>
      <c r="G11" s="141"/>
      <c r="H11" s="141"/>
    </row>
    <row r="12" spans="1:8">
      <c r="A12" s="21"/>
      <c r="B12" s="142"/>
      <c r="C12" s="142"/>
      <c r="D12" s="142"/>
      <c r="E12" s="142"/>
      <c r="F12" s="142"/>
    </row>
    <row r="13" spans="1:8">
      <c r="A13" s="21"/>
      <c r="B13" s="137" t="s">
        <v>6</v>
      </c>
      <c r="C13" s="137"/>
      <c r="D13" s="137"/>
      <c r="E13" s="137"/>
      <c r="F13" s="137"/>
      <c r="G13" s="137"/>
      <c r="H13" s="137"/>
    </row>
    <row r="14" spans="1:8">
      <c r="A14" s="21"/>
      <c r="B14" s="137" t="s">
        <v>261</v>
      </c>
      <c r="C14" s="137"/>
      <c r="D14" s="137"/>
      <c r="E14" s="137"/>
      <c r="F14" s="137"/>
      <c r="G14" s="137"/>
      <c r="H14" s="137"/>
    </row>
    <row r="15" spans="1:8">
      <c r="A15" s="21"/>
      <c r="B15" s="16"/>
      <c r="C15" s="22"/>
      <c r="D15" s="22"/>
      <c r="E15" s="22"/>
      <c r="F15" s="22"/>
      <c r="G15" s="23"/>
      <c r="H15" s="23"/>
    </row>
    <row r="16" spans="1:8">
      <c r="A16" s="21"/>
      <c r="B16" s="149" t="s">
        <v>276</v>
      </c>
      <c r="C16" s="149"/>
      <c r="D16" s="149"/>
      <c r="E16" s="149"/>
      <c r="F16" s="149"/>
      <c r="G16" s="149"/>
      <c r="H16" s="149"/>
    </row>
    <row r="17" spans="1:8">
      <c r="A17" s="21"/>
      <c r="B17" s="150" t="s">
        <v>7</v>
      </c>
      <c r="C17" s="150"/>
      <c r="D17" s="150"/>
      <c r="E17" s="150"/>
      <c r="F17" s="150"/>
      <c r="G17" s="150"/>
      <c r="H17" s="150"/>
    </row>
    <row r="18" spans="1:8" ht="12.75" customHeight="1">
      <c r="A18" s="21"/>
      <c r="B18" s="16"/>
      <c r="C18" s="18"/>
      <c r="D18" s="18"/>
      <c r="E18" s="151" t="s">
        <v>258</v>
      </c>
      <c r="F18" s="151"/>
      <c r="G18" s="151"/>
      <c r="H18" s="151"/>
    </row>
    <row r="19" spans="1:8" ht="67.5" customHeight="1">
      <c r="A19" s="21"/>
      <c r="B19" s="24" t="s">
        <v>8</v>
      </c>
      <c r="C19" s="152" t="s">
        <v>9</v>
      </c>
      <c r="D19" s="153"/>
      <c r="E19" s="154"/>
      <c r="F19" s="25" t="s">
        <v>10</v>
      </c>
      <c r="G19" s="26" t="s">
        <v>11</v>
      </c>
      <c r="H19" s="26" t="s">
        <v>12</v>
      </c>
    </row>
    <row r="20" spans="1:8" s="19" customFormat="1" ht="12.75" customHeight="1">
      <c r="A20" s="21"/>
      <c r="B20" s="26" t="s">
        <v>13</v>
      </c>
      <c r="C20" s="27" t="s">
        <v>14</v>
      </c>
      <c r="D20" s="28"/>
      <c r="E20" s="29"/>
      <c r="F20" s="107"/>
      <c r="G20" s="31">
        <f>SUM(G21,G27,G37,G38,G39)</f>
        <v>894167.3</v>
      </c>
      <c r="H20" s="31">
        <f>SUM(H21,H27,H37,H38,H39)</f>
        <v>933938.91</v>
      </c>
    </row>
    <row r="21" spans="1:8" s="19" customFormat="1" ht="12.75" customHeight="1">
      <c r="A21" s="21"/>
      <c r="B21" s="32" t="s">
        <v>15</v>
      </c>
      <c r="C21" s="33" t="s">
        <v>16</v>
      </c>
      <c r="D21" s="34"/>
      <c r="E21" s="35"/>
      <c r="F21" s="107" t="s">
        <v>262</v>
      </c>
      <c r="G21" s="36">
        <f>SUM(G22:G26)</f>
        <v>0</v>
      </c>
      <c r="H21" s="36">
        <f>SUM(H22:H26)</f>
        <v>0</v>
      </c>
    </row>
    <row r="22" spans="1:8" s="19" customFormat="1" ht="12.75" customHeight="1">
      <c r="A22" s="21"/>
      <c r="B22" s="30" t="s">
        <v>17</v>
      </c>
      <c r="C22" s="37"/>
      <c r="D22" s="38" t="s">
        <v>18</v>
      </c>
      <c r="E22" s="39"/>
      <c r="F22" s="108"/>
      <c r="G22" s="36" t="s">
        <v>19</v>
      </c>
      <c r="H22" s="36" t="s">
        <v>19</v>
      </c>
    </row>
    <row r="23" spans="1:8" s="19" customFormat="1" ht="12.75" customHeight="1">
      <c r="A23" s="21"/>
      <c r="B23" s="30" t="s">
        <v>20</v>
      </c>
      <c r="C23" s="37"/>
      <c r="D23" s="38" t="s">
        <v>21</v>
      </c>
      <c r="E23" s="40"/>
      <c r="F23" s="109"/>
      <c r="G23" s="36">
        <v>0</v>
      </c>
      <c r="H23" s="36">
        <v>0</v>
      </c>
    </row>
    <row r="24" spans="1:8" s="19" customFormat="1" ht="12.75" customHeight="1">
      <c r="A24" s="21"/>
      <c r="B24" s="30" t="s">
        <v>22</v>
      </c>
      <c r="C24" s="37"/>
      <c r="D24" s="38" t="s">
        <v>23</v>
      </c>
      <c r="E24" s="40"/>
      <c r="F24" s="109"/>
      <c r="G24" s="36" t="s">
        <v>19</v>
      </c>
      <c r="H24" s="36" t="s">
        <v>19</v>
      </c>
    </row>
    <row r="25" spans="1:8" s="19" customFormat="1" ht="12.75" customHeight="1">
      <c r="A25" s="21"/>
      <c r="B25" s="30" t="s">
        <v>24</v>
      </c>
      <c r="C25" s="37"/>
      <c r="D25" s="38" t="s">
        <v>25</v>
      </c>
      <c r="E25" s="40"/>
      <c r="F25" s="110"/>
      <c r="G25" s="36" t="s">
        <v>19</v>
      </c>
      <c r="H25" s="36" t="s">
        <v>19</v>
      </c>
    </row>
    <row r="26" spans="1:8" s="19" customFormat="1" ht="12.75" customHeight="1">
      <c r="A26" s="21"/>
      <c r="B26" s="41" t="s">
        <v>26</v>
      </c>
      <c r="C26" s="37"/>
      <c r="D26" s="42" t="s">
        <v>27</v>
      </c>
      <c r="E26" s="39"/>
      <c r="F26" s="110"/>
      <c r="G26" s="36" t="s">
        <v>19</v>
      </c>
      <c r="H26" s="36" t="s">
        <v>19</v>
      </c>
    </row>
    <row r="27" spans="1:8" s="19" customFormat="1" ht="12.75" customHeight="1">
      <c r="A27" s="21"/>
      <c r="B27" s="43" t="s">
        <v>28</v>
      </c>
      <c r="C27" s="44" t="s">
        <v>29</v>
      </c>
      <c r="D27" s="45"/>
      <c r="E27" s="46"/>
      <c r="F27" s="110" t="s">
        <v>263</v>
      </c>
      <c r="G27" s="36">
        <f>SUM(G28:G36)</f>
        <v>894167.3</v>
      </c>
      <c r="H27" s="36">
        <f>SUM(H28:H36)</f>
        <v>933938.91</v>
      </c>
    </row>
    <row r="28" spans="1:8" s="19" customFormat="1" ht="12.75" customHeight="1">
      <c r="A28" s="21"/>
      <c r="B28" s="30" t="s">
        <v>30</v>
      </c>
      <c r="C28" s="37"/>
      <c r="D28" s="38" t="s">
        <v>31</v>
      </c>
      <c r="E28" s="40"/>
      <c r="F28" s="109"/>
      <c r="G28" s="36" t="s">
        <v>19</v>
      </c>
      <c r="H28" s="36" t="s">
        <v>19</v>
      </c>
    </row>
    <row r="29" spans="1:8" s="19" customFormat="1" ht="12.75" customHeight="1">
      <c r="A29" s="21"/>
      <c r="B29" s="30" t="s">
        <v>32</v>
      </c>
      <c r="C29" s="37"/>
      <c r="D29" s="38" t="s">
        <v>33</v>
      </c>
      <c r="E29" s="40"/>
      <c r="F29" s="109"/>
      <c r="G29" s="36">
        <v>451541.45</v>
      </c>
      <c r="H29" s="36">
        <v>456335.27</v>
      </c>
    </row>
    <row r="30" spans="1:8" s="19" customFormat="1" ht="12.75" customHeight="1">
      <c r="A30" s="21"/>
      <c r="B30" s="30" t="s">
        <v>34</v>
      </c>
      <c r="C30" s="37"/>
      <c r="D30" s="38" t="s">
        <v>247</v>
      </c>
      <c r="E30" s="40"/>
      <c r="F30" s="109"/>
      <c r="G30" s="36">
        <v>109516.23</v>
      </c>
      <c r="H30" s="36">
        <v>112383.66</v>
      </c>
    </row>
    <row r="31" spans="1:8" s="19" customFormat="1" ht="12.75" customHeight="1">
      <c r="A31" s="21"/>
      <c r="B31" s="30" t="s">
        <v>35</v>
      </c>
      <c r="C31" s="37"/>
      <c r="D31" s="38" t="s">
        <v>248</v>
      </c>
      <c r="E31" s="40"/>
      <c r="F31" s="109"/>
      <c r="G31" s="36">
        <v>93907.97</v>
      </c>
      <c r="H31" s="36">
        <v>98169.35</v>
      </c>
    </row>
    <row r="32" spans="1:8" s="19" customFormat="1" ht="12.75" customHeight="1">
      <c r="A32" s="21"/>
      <c r="B32" s="30" t="s">
        <v>36</v>
      </c>
      <c r="C32" s="37"/>
      <c r="D32" s="38" t="s">
        <v>37</v>
      </c>
      <c r="E32" s="40"/>
      <c r="F32" s="109"/>
      <c r="G32" s="36">
        <v>69545.119999999995</v>
      </c>
      <c r="H32" s="36">
        <v>80178.83</v>
      </c>
    </row>
    <row r="33" spans="1:8" s="19" customFormat="1" ht="12.75" customHeight="1">
      <c r="A33" s="21"/>
      <c r="B33" s="30" t="s">
        <v>38</v>
      </c>
      <c r="C33" s="37"/>
      <c r="D33" s="38" t="s">
        <v>39</v>
      </c>
      <c r="E33" s="40"/>
      <c r="F33" s="109"/>
      <c r="G33" s="36">
        <v>95387.32</v>
      </c>
      <c r="H33" s="36">
        <v>105156</v>
      </c>
    </row>
    <row r="34" spans="1:8" s="19" customFormat="1" ht="12.75" customHeight="1">
      <c r="A34" s="21"/>
      <c r="B34" s="30" t="s">
        <v>40</v>
      </c>
      <c r="C34" s="37"/>
      <c r="D34" s="38" t="s">
        <v>254</v>
      </c>
      <c r="E34" s="40"/>
      <c r="F34" s="109"/>
      <c r="G34" s="36">
        <v>67856.210000000006</v>
      </c>
      <c r="H34" s="36">
        <v>75302.8</v>
      </c>
    </row>
    <row r="35" spans="1:8" s="19" customFormat="1" ht="12.75" customHeight="1">
      <c r="A35" s="21"/>
      <c r="B35" s="30" t="s">
        <v>41</v>
      </c>
      <c r="C35" s="47"/>
      <c r="D35" s="48" t="s">
        <v>249</v>
      </c>
      <c r="E35" s="49"/>
      <c r="F35" s="109"/>
      <c r="G35" s="36" t="s">
        <v>19</v>
      </c>
      <c r="H35" s="36" t="s">
        <v>19</v>
      </c>
    </row>
    <row r="36" spans="1:8" s="19" customFormat="1" ht="12.75" customHeight="1">
      <c r="A36" s="21"/>
      <c r="B36" s="30" t="s">
        <v>42</v>
      </c>
      <c r="C36" s="37"/>
      <c r="D36" s="38" t="s">
        <v>44</v>
      </c>
      <c r="E36" s="40"/>
      <c r="F36" s="110"/>
      <c r="G36" s="36">
        <v>6413</v>
      </c>
      <c r="H36" s="36">
        <v>6413</v>
      </c>
    </row>
    <row r="37" spans="1:8" s="19" customFormat="1" ht="12.75" customHeight="1">
      <c r="A37" s="21"/>
      <c r="B37" s="32" t="s">
        <v>45</v>
      </c>
      <c r="C37" s="50" t="s">
        <v>46</v>
      </c>
      <c r="D37" s="50"/>
      <c r="E37" s="51"/>
      <c r="F37" s="110"/>
      <c r="G37" s="36" t="s">
        <v>19</v>
      </c>
      <c r="H37" s="36" t="s">
        <v>19</v>
      </c>
    </row>
    <row r="38" spans="1:8" s="19" customFormat="1" ht="12.75" customHeight="1">
      <c r="A38" s="21"/>
      <c r="B38" s="32" t="s">
        <v>47</v>
      </c>
      <c r="C38" s="50" t="s">
        <v>250</v>
      </c>
      <c r="D38" s="50"/>
      <c r="E38" s="51"/>
      <c r="F38" s="109"/>
      <c r="G38" s="36" t="s">
        <v>19</v>
      </c>
      <c r="H38" s="36" t="s">
        <v>19</v>
      </c>
    </row>
    <row r="39" spans="1:8" s="19" customFormat="1" ht="12.75" customHeight="1">
      <c r="A39" s="21"/>
      <c r="B39" s="32" t="s">
        <v>73</v>
      </c>
      <c r="C39" s="50" t="s">
        <v>251</v>
      </c>
      <c r="D39" s="37"/>
      <c r="E39" s="52"/>
      <c r="F39" s="109"/>
      <c r="G39" s="36" t="s">
        <v>19</v>
      </c>
      <c r="H39" s="36" t="s">
        <v>19</v>
      </c>
    </row>
    <row r="40" spans="1:8" s="19" customFormat="1" ht="12.75" customHeight="1">
      <c r="A40" s="21"/>
      <c r="B40" s="26" t="s">
        <v>48</v>
      </c>
      <c r="C40" s="27" t="s">
        <v>49</v>
      </c>
      <c r="D40" s="28"/>
      <c r="E40" s="29"/>
      <c r="F40" s="109"/>
      <c r="G40" s="36" t="s">
        <v>19</v>
      </c>
      <c r="H40" s="36" t="s">
        <v>19</v>
      </c>
    </row>
    <row r="41" spans="1:8" s="19" customFormat="1" ht="12.75" customHeight="1">
      <c r="A41" s="21"/>
      <c r="B41" s="24" t="s">
        <v>50</v>
      </c>
      <c r="C41" s="53" t="s">
        <v>51</v>
      </c>
      <c r="D41" s="54"/>
      <c r="E41" s="55"/>
      <c r="F41" s="110"/>
      <c r="G41" s="31">
        <f>SUM(G42,G48,G49,G56,G57)</f>
        <v>447307.10000000003</v>
      </c>
      <c r="H41" s="31">
        <f>SUM(H42,H48,H49,H56,H57)</f>
        <v>293160.70999999996</v>
      </c>
    </row>
    <row r="42" spans="1:8" s="19" customFormat="1" ht="12.75" customHeight="1">
      <c r="A42" s="21"/>
      <c r="B42" s="56" t="s">
        <v>15</v>
      </c>
      <c r="C42" s="57" t="s">
        <v>52</v>
      </c>
      <c r="D42" s="58"/>
      <c r="E42" s="59"/>
      <c r="F42" s="110" t="s">
        <v>264</v>
      </c>
      <c r="G42" s="36">
        <f>SUM(G43:G47)</f>
        <v>778.15</v>
      </c>
      <c r="H42" s="36">
        <f>SUM(H43:H47)</f>
        <v>7206.48</v>
      </c>
    </row>
    <row r="43" spans="1:8" s="19" customFormat="1" ht="12.75" customHeight="1">
      <c r="A43" s="21"/>
      <c r="B43" s="60" t="s">
        <v>17</v>
      </c>
      <c r="C43" s="47"/>
      <c r="D43" s="48" t="s">
        <v>53</v>
      </c>
      <c r="E43" s="49"/>
      <c r="F43" s="109"/>
      <c r="G43" s="36" t="s">
        <v>19</v>
      </c>
      <c r="H43" s="36" t="s">
        <v>19</v>
      </c>
    </row>
    <row r="44" spans="1:8" s="19" customFormat="1" ht="12.75" customHeight="1">
      <c r="A44" s="21"/>
      <c r="B44" s="60" t="s">
        <v>20</v>
      </c>
      <c r="C44" s="47"/>
      <c r="D44" s="48" t="s">
        <v>54</v>
      </c>
      <c r="E44" s="49"/>
      <c r="F44" s="109"/>
      <c r="G44" s="36">
        <v>778.15</v>
      </c>
      <c r="H44" s="36">
        <v>7206.48</v>
      </c>
    </row>
    <row r="45" spans="1:8" s="19" customFormat="1">
      <c r="A45" s="21"/>
      <c r="B45" s="60" t="s">
        <v>22</v>
      </c>
      <c r="C45" s="47"/>
      <c r="D45" s="48" t="s">
        <v>55</v>
      </c>
      <c r="E45" s="49"/>
      <c r="F45" s="109"/>
      <c r="G45" s="36" t="s">
        <v>19</v>
      </c>
      <c r="H45" s="36" t="s">
        <v>19</v>
      </c>
    </row>
    <row r="46" spans="1:8" s="19" customFormat="1">
      <c r="A46" s="21"/>
      <c r="B46" s="60" t="s">
        <v>24</v>
      </c>
      <c r="C46" s="47"/>
      <c r="D46" s="48" t="s">
        <v>56</v>
      </c>
      <c r="E46" s="49"/>
      <c r="F46" s="109"/>
      <c r="G46" s="36">
        <v>0</v>
      </c>
      <c r="H46" s="36">
        <v>0</v>
      </c>
    </row>
    <row r="47" spans="1:8" s="19" customFormat="1" ht="12.75" customHeight="1">
      <c r="A47" s="21"/>
      <c r="B47" s="60" t="s">
        <v>26</v>
      </c>
      <c r="C47" s="54"/>
      <c r="D47" s="155" t="s">
        <v>57</v>
      </c>
      <c r="E47" s="156"/>
      <c r="F47" s="109"/>
      <c r="G47" s="36" t="s">
        <v>19</v>
      </c>
      <c r="H47" s="36" t="s">
        <v>19</v>
      </c>
    </row>
    <row r="48" spans="1:8" s="19" customFormat="1" ht="12.75" customHeight="1">
      <c r="A48" s="21"/>
      <c r="B48" s="56" t="s">
        <v>28</v>
      </c>
      <c r="C48" s="61" t="s">
        <v>58</v>
      </c>
      <c r="D48" s="62"/>
      <c r="E48" s="63"/>
      <c r="F48" s="110" t="s">
        <v>265</v>
      </c>
      <c r="G48" s="36">
        <v>0</v>
      </c>
      <c r="H48" s="36">
        <v>8037.5</v>
      </c>
    </row>
    <row r="49" spans="1:8" s="19" customFormat="1" ht="12.75" customHeight="1">
      <c r="A49" s="21"/>
      <c r="B49" s="56" t="s">
        <v>45</v>
      </c>
      <c r="C49" s="57" t="s">
        <v>59</v>
      </c>
      <c r="D49" s="58"/>
      <c r="E49" s="59"/>
      <c r="F49" s="110" t="s">
        <v>266</v>
      </c>
      <c r="G49" s="36">
        <f>SUM(G50:G55)</f>
        <v>437852.99</v>
      </c>
      <c r="H49" s="36">
        <f>SUM(H50:H55)</f>
        <v>269632.28999999998</v>
      </c>
    </row>
    <row r="50" spans="1:8" s="19" customFormat="1" ht="12.75" customHeight="1">
      <c r="A50" s="21"/>
      <c r="B50" s="60" t="s">
        <v>60</v>
      </c>
      <c r="C50" s="58"/>
      <c r="D50" s="64" t="s">
        <v>61</v>
      </c>
      <c r="E50" s="65"/>
      <c r="F50" s="110"/>
      <c r="G50" s="36" t="s">
        <v>19</v>
      </c>
      <c r="H50" s="36" t="s">
        <v>19</v>
      </c>
    </row>
    <row r="51" spans="1:8" s="19" customFormat="1" ht="12.75" customHeight="1">
      <c r="A51" s="21"/>
      <c r="B51" s="66" t="s">
        <v>62</v>
      </c>
      <c r="C51" s="47"/>
      <c r="D51" s="48" t="s">
        <v>63</v>
      </c>
      <c r="E51" s="67"/>
      <c r="F51" s="111"/>
      <c r="G51" s="36" t="s">
        <v>19</v>
      </c>
      <c r="H51" s="36" t="s">
        <v>19</v>
      </c>
    </row>
    <row r="52" spans="1:8" s="19" customFormat="1" ht="12.75" customHeight="1">
      <c r="A52" s="21"/>
      <c r="B52" s="60" t="s">
        <v>64</v>
      </c>
      <c r="C52" s="47"/>
      <c r="D52" s="48" t="s">
        <v>65</v>
      </c>
      <c r="E52" s="49"/>
      <c r="F52" s="110"/>
      <c r="G52" s="36">
        <v>0</v>
      </c>
      <c r="H52" s="36">
        <v>0</v>
      </c>
    </row>
    <row r="53" spans="1:8" s="19" customFormat="1" ht="12.75" customHeight="1">
      <c r="A53" s="21"/>
      <c r="B53" s="60" t="s">
        <v>66</v>
      </c>
      <c r="C53" s="47"/>
      <c r="D53" s="155" t="s">
        <v>67</v>
      </c>
      <c r="E53" s="156"/>
      <c r="F53" s="110"/>
      <c r="G53" s="36">
        <v>1450.54</v>
      </c>
      <c r="H53" s="36">
        <v>167.94</v>
      </c>
    </row>
    <row r="54" spans="1:8" s="19" customFormat="1" ht="12.75" customHeight="1">
      <c r="A54" s="21"/>
      <c r="B54" s="60" t="s">
        <v>68</v>
      </c>
      <c r="C54" s="47"/>
      <c r="D54" s="48" t="s">
        <v>69</v>
      </c>
      <c r="E54" s="49"/>
      <c r="F54" s="110"/>
      <c r="G54" s="36">
        <v>436390.09</v>
      </c>
      <c r="H54" s="36">
        <v>269464.34999999998</v>
      </c>
    </row>
    <row r="55" spans="1:8" s="19" customFormat="1" ht="12.75" customHeight="1">
      <c r="A55" s="21"/>
      <c r="B55" s="60" t="s">
        <v>70</v>
      </c>
      <c r="C55" s="47"/>
      <c r="D55" s="48" t="s">
        <v>71</v>
      </c>
      <c r="E55" s="49"/>
      <c r="F55" s="110"/>
      <c r="G55" s="36">
        <v>12.36</v>
      </c>
      <c r="H55" s="36">
        <v>0</v>
      </c>
    </row>
    <row r="56" spans="1:8" s="19" customFormat="1" ht="12.75" customHeight="1">
      <c r="A56" s="21"/>
      <c r="B56" s="56" t="s">
        <v>47</v>
      </c>
      <c r="C56" s="68" t="s">
        <v>72</v>
      </c>
      <c r="D56" s="68"/>
      <c r="E56" s="69"/>
      <c r="F56" s="110"/>
      <c r="G56" s="36" t="s">
        <v>19</v>
      </c>
      <c r="H56" s="36" t="s">
        <v>19</v>
      </c>
    </row>
    <row r="57" spans="1:8" s="19" customFormat="1" ht="12.75" customHeight="1">
      <c r="A57" s="21"/>
      <c r="B57" s="56" t="s">
        <v>73</v>
      </c>
      <c r="C57" s="68" t="s">
        <v>74</v>
      </c>
      <c r="D57" s="68"/>
      <c r="E57" s="69"/>
      <c r="F57" s="110" t="s">
        <v>267</v>
      </c>
      <c r="G57" s="36">
        <v>8675.9599999999991</v>
      </c>
      <c r="H57" s="36">
        <v>8284.44</v>
      </c>
    </row>
    <row r="58" spans="1:8" s="19" customFormat="1" ht="12.75" customHeight="1">
      <c r="A58" s="21"/>
      <c r="B58" s="32"/>
      <c r="C58" s="44" t="s">
        <v>75</v>
      </c>
      <c r="D58" s="45"/>
      <c r="E58" s="46"/>
      <c r="F58" s="110"/>
      <c r="G58" s="36">
        <f>SUM(G20,G40,G41)</f>
        <v>1341474.4000000001</v>
      </c>
      <c r="H58" s="36">
        <f>SUM(H20,H40,H41)</f>
        <v>1227099.6200000001</v>
      </c>
    </row>
    <row r="59" spans="1:8" s="19" customFormat="1" ht="12.75" customHeight="1">
      <c r="A59" s="21"/>
      <c r="B59" s="26" t="s">
        <v>76</v>
      </c>
      <c r="C59" s="27" t="s">
        <v>77</v>
      </c>
      <c r="D59" s="27"/>
      <c r="E59" s="70"/>
      <c r="F59" s="110" t="s">
        <v>268</v>
      </c>
      <c r="G59" s="31">
        <f>SUM(G60:G63)</f>
        <v>892782.90999999992</v>
      </c>
      <c r="H59" s="31">
        <f>SUM(H60:H63)</f>
        <v>954819.2300000001</v>
      </c>
    </row>
    <row r="60" spans="1:8" s="19" customFormat="1" ht="12.75" customHeight="1">
      <c r="A60" s="21"/>
      <c r="B60" s="32" t="s">
        <v>15</v>
      </c>
      <c r="C60" s="50" t="s">
        <v>78</v>
      </c>
      <c r="D60" s="50"/>
      <c r="E60" s="51"/>
      <c r="F60" s="110"/>
      <c r="G60" s="36">
        <v>158913.97</v>
      </c>
      <c r="H60" s="36">
        <v>174369.24</v>
      </c>
    </row>
    <row r="61" spans="1:8" s="19" customFormat="1" ht="12.75" customHeight="1">
      <c r="A61" s="21"/>
      <c r="B61" s="43" t="s">
        <v>28</v>
      </c>
      <c r="C61" s="44" t="s">
        <v>79</v>
      </c>
      <c r="D61" s="45"/>
      <c r="E61" s="46"/>
      <c r="F61" s="112"/>
      <c r="G61" s="36">
        <v>699709.48</v>
      </c>
      <c r="H61" s="36">
        <v>738483.9</v>
      </c>
    </row>
    <row r="62" spans="1:8" s="19" customFormat="1" ht="12.75" customHeight="1">
      <c r="A62" s="21"/>
      <c r="B62" s="32" t="s">
        <v>45</v>
      </c>
      <c r="C62" s="157" t="s">
        <v>80</v>
      </c>
      <c r="D62" s="158"/>
      <c r="E62" s="159"/>
      <c r="F62" s="110"/>
      <c r="G62" s="36">
        <v>25469.77</v>
      </c>
      <c r="H62" s="36">
        <v>33135.79</v>
      </c>
    </row>
    <row r="63" spans="1:8" s="19" customFormat="1" ht="12.75" customHeight="1">
      <c r="A63" s="21"/>
      <c r="B63" s="32" t="s">
        <v>81</v>
      </c>
      <c r="C63" s="50" t="s">
        <v>82</v>
      </c>
      <c r="D63" s="37"/>
      <c r="E63" s="52"/>
      <c r="F63" s="110"/>
      <c r="G63" s="36">
        <v>8689.69</v>
      </c>
      <c r="H63" s="36">
        <v>8830.2999999999993</v>
      </c>
    </row>
    <row r="64" spans="1:8" s="19" customFormat="1" ht="12.75" customHeight="1">
      <c r="A64" s="21"/>
      <c r="B64" s="26" t="s">
        <v>83</v>
      </c>
      <c r="C64" s="27" t="s">
        <v>84</v>
      </c>
      <c r="D64" s="28"/>
      <c r="E64" s="29"/>
      <c r="F64" s="110"/>
      <c r="G64" s="31">
        <f>SUM(G65,G69)</f>
        <v>440891.05</v>
      </c>
      <c r="H64" s="31">
        <f>SUM(H65,H69)</f>
        <v>269464.35000000003</v>
      </c>
    </row>
    <row r="65" spans="1:8" s="19" customFormat="1" ht="12.75" customHeight="1">
      <c r="A65" s="21"/>
      <c r="B65" s="32" t="s">
        <v>15</v>
      </c>
      <c r="C65" s="33" t="s">
        <v>85</v>
      </c>
      <c r="D65" s="71"/>
      <c r="E65" s="72"/>
      <c r="F65" s="110"/>
      <c r="G65" s="36">
        <f>SUM(G66:G68)</f>
        <v>26512.18</v>
      </c>
      <c r="H65" s="36">
        <f>SUM(H66:H68)</f>
        <v>26512.18</v>
      </c>
    </row>
    <row r="66" spans="1:8" s="19" customFormat="1">
      <c r="A66" s="21"/>
      <c r="B66" s="30" t="s">
        <v>17</v>
      </c>
      <c r="C66" s="73"/>
      <c r="D66" s="38" t="s">
        <v>86</v>
      </c>
      <c r="E66" s="74"/>
      <c r="F66" s="110"/>
      <c r="G66" s="36" t="s">
        <v>19</v>
      </c>
      <c r="H66" s="36" t="s">
        <v>19</v>
      </c>
    </row>
    <row r="67" spans="1:8" s="19" customFormat="1" ht="12.75" customHeight="1">
      <c r="A67" s="21"/>
      <c r="B67" s="30" t="s">
        <v>20</v>
      </c>
      <c r="C67" s="37"/>
      <c r="D67" s="38" t="s">
        <v>87</v>
      </c>
      <c r="E67" s="40"/>
      <c r="F67" s="110" t="s">
        <v>269</v>
      </c>
      <c r="G67" s="36">
        <v>26512.18</v>
      </c>
      <c r="H67" s="36">
        <v>26512.18</v>
      </c>
    </row>
    <row r="68" spans="1:8" s="19" customFormat="1" ht="12.75" customHeight="1">
      <c r="A68" s="21"/>
      <c r="B68" s="30" t="s">
        <v>88</v>
      </c>
      <c r="C68" s="37"/>
      <c r="D68" s="38" t="s">
        <v>89</v>
      </c>
      <c r="E68" s="40"/>
      <c r="F68" s="109"/>
      <c r="G68" s="36" t="s">
        <v>19</v>
      </c>
      <c r="H68" s="36" t="s">
        <v>19</v>
      </c>
    </row>
    <row r="69" spans="1:8" s="7" customFormat="1" ht="12.75" customHeight="1">
      <c r="A69" s="21"/>
      <c r="B69" s="56" t="s">
        <v>28</v>
      </c>
      <c r="C69" s="75" t="s">
        <v>90</v>
      </c>
      <c r="D69" s="76"/>
      <c r="E69" s="77"/>
      <c r="F69" s="98" t="s">
        <v>270</v>
      </c>
      <c r="G69" s="36">
        <f>SUM(G70:G75,G78:G83)</f>
        <v>414378.87</v>
      </c>
      <c r="H69" s="36">
        <f>SUM(H70:H75,H78:H83)</f>
        <v>242952.17</v>
      </c>
    </row>
    <row r="70" spans="1:8" s="19" customFormat="1" ht="12.75" customHeight="1">
      <c r="A70" s="21"/>
      <c r="B70" s="30" t="s">
        <v>30</v>
      </c>
      <c r="C70" s="37"/>
      <c r="D70" s="38" t="s">
        <v>91</v>
      </c>
      <c r="E70" s="39"/>
      <c r="F70" s="110"/>
      <c r="G70" s="36" t="s">
        <v>19</v>
      </c>
      <c r="H70" s="36" t="s">
        <v>19</v>
      </c>
    </row>
    <row r="71" spans="1:8" s="19" customFormat="1" ht="12.75" customHeight="1">
      <c r="A71" s="21"/>
      <c r="B71" s="30" t="s">
        <v>32</v>
      </c>
      <c r="C71" s="73"/>
      <c r="D71" s="38" t="s">
        <v>92</v>
      </c>
      <c r="E71" s="74"/>
      <c r="F71" s="110"/>
      <c r="G71" s="36" t="s">
        <v>19</v>
      </c>
      <c r="H71" s="36" t="s">
        <v>19</v>
      </c>
    </row>
    <row r="72" spans="1:8" s="19" customFormat="1">
      <c r="A72" s="21"/>
      <c r="B72" s="30" t="s">
        <v>34</v>
      </c>
      <c r="C72" s="73"/>
      <c r="D72" s="38" t="s">
        <v>93</v>
      </c>
      <c r="E72" s="74"/>
      <c r="F72" s="110"/>
      <c r="G72" s="36" t="s">
        <v>19</v>
      </c>
      <c r="H72" s="36" t="s">
        <v>19</v>
      </c>
    </row>
    <row r="73" spans="1:8" s="19" customFormat="1">
      <c r="A73" s="21"/>
      <c r="B73" s="78" t="s">
        <v>35</v>
      </c>
      <c r="C73" s="58"/>
      <c r="D73" s="79" t="s">
        <v>94</v>
      </c>
      <c r="E73" s="65"/>
      <c r="F73" s="110"/>
      <c r="G73" s="36" t="s">
        <v>19</v>
      </c>
      <c r="H73" s="36" t="s">
        <v>19</v>
      </c>
    </row>
    <row r="74" spans="1:8" s="19" customFormat="1">
      <c r="A74" s="21"/>
      <c r="B74" s="32" t="s">
        <v>36</v>
      </c>
      <c r="C74" s="42"/>
      <c r="D74" s="42" t="s">
        <v>95</v>
      </c>
      <c r="E74" s="39"/>
      <c r="F74" s="113"/>
      <c r="G74" s="36" t="s">
        <v>19</v>
      </c>
      <c r="H74" s="36" t="s">
        <v>19</v>
      </c>
    </row>
    <row r="75" spans="1:8" s="19" customFormat="1" ht="12.75" customHeight="1">
      <c r="A75" s="21"/>
      <c r="B75" s="80" t="s">
        <v>38</v>
      </c>
      <c r="C75" s="76"/>
      <c r="D75" s="81" t="s">
        <v>96</v>
      </c>
      <c r="E75" s="17"/>
      <c r="F75" s="110"/>
      <c r="G75" s="36">
        <f>SUM(G76,G77)</f>
        <v>0</v>
      </c>
      <c r="H75" s="36">
        <f>SUM(H76,H77)</f>
        <v>0</v>
      </c>
    </row>
    <row r="76" spans="1:8" s="19" customFormat="1" ht="12.75" customHeight="1">
      <c r="A76" s="21"/>
      <c r="B76" s="60" t="s">
        <v>97</v>
      </c>
      <c r="C76" s="47"/>
      <c r="D76" s="67"/>
      <c r="E76" s="49" t="s">
        <v>98</v>
      </c>
      <c r="F76" s="110"/>
      <c r="G76" s="36">
        <v>0</v>
      </c>
      <c r="H76" s="36">
        <v>0</v>
      </c>
    </row>
    <row r="77" spans="1:8" s="19" customFormat="1" ht="12.75" customHeight="1">
      <c r="A77" s="21"/>
      <c r="B77" s="60" t="s">
        <v>99</v>
      </c>
      <c r="C77" s="47"/>
      <c r="D77" s="67"/>
      <c r="E77" s="49" t="s">
        <v>100</v>
      </c>
      <c r="F77" s="109"/>
      <c r="G77" s="36">
        <v>0</v>
      </c>
      <c r="H77" s="36">
        <v>0</v>
      </c>
    </row>
    <row r="78" spans="1:8" s="19" customFormat="1" ht="12.75" customHeight="1">
      <c r="A78" s="21"/>
      <c r="B78" s="60" t="s">
        <v>40</v>
      </c>
      <c r="C78" s="62"/>
      <c r="D78" s="82" t="s">
        <v>101</v>
      </c>
      <c r="E78" s="83"/>
      <c r="F78" s="109"/>
      <c r="G78" s="36" t="s">
        <v>19</v>
      </c>
      <c r="H78" s="36" t="s">
        <v>19</v>
      </c>
    </row>
    <row r="79" spans="1:8" s="19" customFormat="1" ht="12.75" customHeight="1">
      <c r="A79" s="21"/>
      <c r="B79" s="60" t="s">
        <v>41</v>
      </c>
      <c r="C79" s="84"/>
      <c r="D79" s="48" t="s">
        <v>102</v>
      </c>
      <c r="E79" s="85"/>
      <c r="F79" s="110"/>
      <c r="G79" s="36" t="s">
        <v>19</v>
      </c>
      <c r="H79" s="36" t="s">
        <v>19</v>
      </c>
    </row>
    <row r="80" spans="1:8" s="19" customFormat="1" ht="12.75" customHeight="1">
      <c r="A80" s="21"/>
      <c r="B80" s="60" t="s">
        <v>42</v>
      </c>
      <c r="C80" s="37"/>
      <c r="D80" s="38" t="s">
        <v>103</v>
      </c>
      <c r="E80" s="40"/>
      <c r="F80" s="110"/>
      <c r="G80" s="36">
        <v>14576.74</v>
      </c>
      <c r="H80" s="36">
        <v>62.88</v>
      </c>
    </row>
    <row r="81" spans="1:8" s="19" customFormat="1" ht="12.75" customHeight="1">
      <c r="A81" s="21"/>
      <c r="B81" s="60" t="s">
        <v>43</v>
      </c>
      <c r="C81" s="37"/>
      <c r="D81" s="38" t="s">
        <v>104</v>
      </c>
      <c r="E81" s="40"/>
      <c r="F81" s="110"/>
      <c r="G81" s="36">
        <v>163442.57999999999</v>
      </c>
      <c r="H81" s="36">
        <v>0</v>
      </c>
    </row>
    <row r="82" spans="1:8" s="19" customFormat="1" ht="12.75" customHeight="1">
      <c r="A82" s="21"/>
      <c r="B82" s="30" t="s">
        <v>105</v>
      </c>
      <c r="C82" s="47"/>
      <c r="D82" s="48" t="s">
        <v>106</v>
      </c>
      <c r="E82" s="49"/>
      <c r="F82" s="110"/>
      <c r="G82" s="36">
        <v>236263.55</v>
      </c>
      <c r="H82" s="36">
        <v>242889.29</v>
      </c>
    </row>
    <row r="83" spans="1:8" s="19" customFormat="1" ht="12.75" customHeight="1">
      <c r="A83" s="21"/>
      <c r="B83" s="30" t="s">
        <v>107</v>
      </c>
      <c r="C83" s="37"/>
      <c r="D83" s="38" t="s">
        <v>108</v>
      </c>
      <c r="E83" s="40"/>
      <c r="F83" s="109"/>
      <c r="G83" s="36">
        <v>96</v>
      </c>
      <c r="H83" s="36" t="s">
        <v>19</v>
      </c>
    </row>
    <row r="84" spans="1:8" s="19" customFormat="1" ht="12.75" customHeight="1">
      <c r="A84" s="21"/>
      <c r="B84" s="26" t="s">
        <v>109</v>
      </c>
      <c r="C84" s="86" t="s">
        <v>110</v>
      </c>
      <c r="D84" s="87"/>
      <c r="E84" s="88"/>
      <c r="F84" s="109" t="s">
        <v>271</v>
      </c>
      <c r="G84" s="31">
        <f>SUM(G85,G86,G89,G90)</f>
        <v>7800.4400000000996</v>
      </c>
      <c r="H84" s="31">
        <f>SUM(H85,H86,H89,H90)</f>
        <v>2816.04</v>
      </c>
    </row>
    <row r="85" spans="1:8" s="19" customFormat="1" ht="12.75" customHeight="1">
      <c r="A85" s="21"/>
      <c r="B85" s="32" t="s">
        <v>15</v>
      </c>
      <c r="C85" s="50" t="s">
        <v>111</v>
      </c>
      <c r="D85" s="37"/>
      <c r="E85" s="52"/>
      <c r="F85" s="109"/>
      <c r="G85" s="36" t="s">
        <v>19</v>
      </c>
      <c r="H85" s="36" t="s">
        <v>19</v>
      </c>
    </row>
    <row r="86" spans="1:8" s="19" customFormat="1" ht="12.75" customHeight="1">
      <c r="A86" s="21"/>
      <c r="B86" s="32" t="s">
        <v>28</v>
      </c>
      <c r="C86" s="33" t="s">
        <v>112</v>
      </c>
      <c r="D86" s="71"/>
      <c r="E86" s="72"/>
      <c r="F86" s="110"/>
      <c r="G86" s="36">
        <f>SUM(G87,G88)</f>
        <v>0</v>
      </c>
      <c r="H86" s="36">
        <f>SUM(H87,H88)</f>
        <v>0</v>
      </c>
    </row>
    <row r="87" spans="1:8" s="19" customFormat="1" ht="12.75" customHeight="1">
      <c r="A87" s="21"/>
      <c r="B87" s="30" t="s">
        <v>30</v>
      </c>
      <c r="C87" s="37"/>
      <c r="D87" s="38" t="s">
        <v>113</v>
      </c>
      <c r="E87" s="40"/>
      <c r="F87" s="110"/>
      <c r="G87" s="36" t="s">
        <v>19</v>
      </c>
      <c r="H87" s="36" t="s">
        <v>19</v>
      </c>
    </row>
    <row r="88" spans="1:8" s="19" customFormat="1" ht="12.75" customHeight="1">
      <c r="A88" s="21"/>
      <c r="B88" s="30" t="s">
        <v>32</v>
      </c>
      <c r="C88" s="37"/>
      <c r="D88" s="38" t="s">
        <v>114</v>
      </c>
      <c r="E88" s="40"/>
      <c r="F88" s="110"/>
      <c r="G88" s="36" t="s">
        <v>19</v>
      </c>
      <c r="H88" s="36" t="s">
        <v>19</v>
      </c>
    </row>
    <row r="89" spans="1:8" s="19" customFormat="1" ht="12.75" customHeight="1">
      <c r="A89" s="21"/>
      <c r="B89" s="56" t="s">
        <v>45</v>
      </c>
      <c r="C89" s="67" t="s">
        <v>115</v>
      </c>
      <c r="D89" s="67"/>
      <c r="E89" s="89"/>
      <c r="F89" s="110"/>
      <c r="G89" s="36" t="s">
        <v>19</v>
      </c>
      <c r="H89" s="36" t="s">
        <v>19</v>
      </c>
    </row>
    <row r="90" spans="1:8" s="19" customFormat="1" ht="12.75" customHeight="1">
      <c r="A90" s="21"/>
      <c r="B90" s="43" t="s">
        <v>47</v>
      </c>
      <c r="C90" s="44" t="s">
        <v>116</v>
      </c>
      <c r="D90" s="45"/>
      <c r="E90" s="46"/>
      <c r="F90" s="110"/>
      <c r="G90" s="36">
        <f>SUM(G91:G92)</f>
        <v>7800.4400000000996</v>
      </c>
      <c r="H90" s="36">
        <f>SUM(H91:H92)</f>
        <v>2816.04</v>
      </c>
    </row>
    <row r="91" spans="1:8" s="19" customFormat="1" ht="12.75" customHeight="1">
      <c r="A91" s="21"/>
      <c r="B91" s="30" t="s">
        <v>117</v>
      </c>
      <c r="C91" s="28"/>
      <c r="D91" s="38" t="s">
        <v>118</v>
      </c>
      <c r="E91" s="90"/>
      <c r="F91" s="109"/>
      <c r="G91" s="36">
        <v>4984.4000000000997</v>
      </c>
      <c r="H91" s="36">
        <v>2816.04</v>
      </c>
    </row>
    <row r="92" spans="1:8" s="19" customFormat="1" ht="12.75" customHeight="1">
      <c r="A92" s="21"/>
      <c r="B92" s="30" t="s">
        <v>119</v>
      </c>
      <c r="C92" s="28"/>
      <c r="D92" s="38" t="s">
        <v>120</v>
      </c>
      <c r="E92" s="90"/>
      <c r="F92" s="109"/>
      <c r="G92" s="36">
        <v>2816.04</v>
      </c>
      <c r="H92" s="36" t="s">
        <v>19</v>
      </c>
    </row>
    <row r="93" spans="1:8" s="19" customFormat="1" ht="12.75" customHeight="1">
      <c r="A93" s="21"/>
      <c r="B93" s="26" t="s">
        <v>121</v>
      </c>
      <c r="C93" s="86" t="s">
        <v>122</v>
      </c>
      <c r="D93" s="88"/>
      <c r="E93" s="88"/>
      <c r="F93" s="109"/>
      <c r="G93" s="31"/>
      <c r="H93" s="31"/>
    </row>
    <row r="94" spans="1:8" s="19" customFormat="1" ht="25.5" customHeight="1">
      <c r="A94" s="21"/>
      <c r="B94" s="26"/>
      <c r="C94" s="160" t="s">
        <v>123</v>
      </c>
      <c r="D94" s="155"/>
      <c r="E94" s="156"/>
      <c r="F94" s="110"/>
      <c r="G94" s="91">
        <f>SUM(G59,G64,G84,G93)</f>
        <v>1341474.4000000001</v>
      </c>
      <c r="H94" s="91">
        <f>SUM(H59,H64,H84,H93)</f>
        <v>1227099.6200000001</v>
      </c>
    </row>
    <row r="95" spans="1:8" s="19" customFormat="1">
      <c r="A95" s="21"/>
      <c r="B95" s="14"/>
      <c r="C95" s="20"/>
      <c r="D95" s="20"/>
      <c r="E95" s="20"/>
      <c r="F95" s="20"/>
    </row>
    <row r="96" spans="1:8" s="19" customFormat="1" ht="12.75" customHeight="1">
      <c r="A96" s="21"/>
      <c r="B96" s="161" t="s">
        <v>275</v>
      </c>
      <c r="C96" s="162"/>
      <c r="D96" s="162"/>
      <c r="E96" s="162"/>
      <c r="F96" s="92"/>
      <c r="G96" s="143" t="s">
        <v>255</v>
      </c>
      <c r="H96" s="143"/>
    </row>
    <row r="97" spans="1:8" s="19" customFormat="1" ht="12.75" customHeight="1">
      <c r="A97" s="21"/>
      <c r="B97" s="144" t="s">
        <v>252</v>
      </c>
      <c r="C97" s="144"/>
      <c r="D97" s="144"/>
      <c r="E97" s="144"/>
      <c r="F97" s="19" t="s">
        <v>124</v>
      </c>
      <c r="G97" s="133" t="s">
        <v>125</v>
      </c>
      <c r="H97" s="133"/>
    </row>
    <row r="98" spans="1:8" s="19" customFormat="1">
      <c r="A98" s="21"/>
      <c r="B98" s="18"/>
      <c r="C98" s="18"/>
      <c r="D98" s="18"/>
      <c r="E98" s="18"/>
      <c r="F98" s="18"/>
      <c r="G98" s="18"/>
      <c r="H98" s="18"/>
    </row>
    <row r="99" spans="1:8" s="19" customFormat="1" ht="12.75" customHeight="1">
      <c r="A99" s="21"/>
      <c r="B99" s="145" t="s">
        <v>272</v>
      </c>
      <c r="C99" s="146"/>
      <c r="D99" s="146"/>
      <c r="E99" s="146"/>
      <c r="F99" s="93"/>
      <c r="G99" s="147" t="s">
        <v>273</v>
      </c>
      <c r="H99" s="148"/>
    </row>
    <row r="100" spans="1:8" s="19" customFormat="1" ht="12.75" customHeight="1">
      <c r="A100" s="21"/>
      <c r="B100" s="139" t="s">
        <v>253</v>
      </c>
      <c r="C100" s="139"/>
      <c r="D100" s="139"/>
      <c r="E100" s="139"/>
      <c r="F100" s="7" t="s">
        <v>124</v>
      </c>
      <c r="G100" s="140" t="s">
        <v>125</v>
      </c>
      <c r="H100" s="140"/>
    </row>
    <row r="101" spans="1:8" s="19" customFormat="1">
      <c r="A101" s="21"/>
    </row>
    <row r="102" spans="1:8" s="19" customFormat="1">
      <c r="A102" s="21"/>
    </row>
    <row r="103" spans="1:8" s="19" customFormat="1">
      <c r="A103" s="21"/>
    </row>
    <row r="104" spans="1:8" s="19" customFormat="1">
      <c r="A104" s="21"/>
    </row>
    <row r="105" spans="1:8" s="19" customFormat="1">
      <c r="A105" s="21"/>
    </row>
    <row r="106" spans="1:8" s="19" customFormat="1">
      <c r="A106" s="21"/>
    </row>
    <row r="107" spans="1:8" s="19" customFormat="1">
      <c r="A107" s="21"/>
    </row>
    <row r="108" spans="1:8" s="19" customFormat="1">
      <c r="A108" s="21"/>
    </row>
    <row r="109" spans="1:8" s="19" customFormat="1">
      <c r="A109" s="21"/>
    </row>
    <row r="110" spans="1:8" s="19" customFormat="1">
      <c r="A110" s="21"/>
    </row>
    <row r="111" spans="1:8" s="19" customFormat="1">
      <c r="A111" s="21"/>
    </row>
    <row r="112" spans="1:8" s="19" customFormat="1">
      <c r="A112" s="21"/>
    </row>
    <row r="113" spans="1:1" s="19" customFormat="1">
      <c r="A113" s="21"/>
    </row>
    <row r="114" spans="1:1" s="19" customFormat="1">
      <c r="A114" s="21"/>
    </row>
    <row r="115" spans="1:1" s="19" customFormat="1">
      <c r="A115" s="21"/>
    </row>
    <row r="116" spans="1:1" s="19" customFormat="1">
      <c r="A116" s="21"/>
    </row>
    <row r="117" spans="1:1" s="19" customFormat="1">
      <c r="A117" s="21"/>
    </row>
    <row r="118" spans="1:1" s="19" customFormat="1">
      <c r="A118" s="21"/>
    </row>
    <row r="119" spans="1:1" s="19" customFormat="1">
      <c r="A119"/>
    </row>
  </sheetData>
  <mergeCells count="27">
    <mergeCell ref="D47:E47"/>
    <mergeCell ref="D53:E53"/>
    <mergeCell ref="C62:E62"/>
    <mergeCell ref="C94:E94"/>
    <mergeCell ref="B96:E96"/>
    <mergeCell ref="B100:E100"/>
    <mergeCell ref="G100:H100"/>
    <mergeCell ref="B9:H9"/>
    <mergeCell ref="B10:H11"/>
    <mergeCell ref="B12:F12"/>
    <mergeCell ref="B13:H13"/>
    <mergeCell ref="G96:H96"/>
    <mergeCell ref="B97:E97"/>
    <mergeCell ref="G97:H97"/>
    <mergeCell ref="B99:E99"/>
    <mergeCell ref="G99:H99"/>
    <mergeCell ref="B14:H14"/>
    <mergeCell ref="B16:H16"/>
    <mergeCell ref="B17:H17"/>
    <mergeCell ref="E18:H18"/>
    <mergeCell ref="C19:E19"/>
    <mergeCell ref="B8:H8"/>
    <mergeCell ref="B1:H1"/>
    <mergeCell ref="F2:H2"/>
    <mergeCell ref="F3:H3"/>
    <mergeCell ref="B5:H6"/>
    <mergeCell ref="B7:H7"/>
  </mergeCells>
  <printOptions horizontalCentered="1"/>
  <pageMargins left="0.55118110236220474" right="0.55118110236220474" top="0.6692913385826772" bottom="0.19685039370078741" header="0.31496062992125984" footer="0.11811023622047245"/>
  <pageSetup paperSize="9" scale="7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93F9B-DAE7-4A2E-8464-63280FB50223}">
  <sheetPr>
    <pageSetUpPr fitToPage="1"/>
  </sheetPr>
  <dimension ref="B1:J67"/>
  <sheetViews>
    <sheetView topLeftCell="A31" workbookViewId="0">
      <selection activeCell="H35" sqref="H35"/>
    </sheetView>
  </sheetViews>
  <sheetFormatPr defaultRowHeight="12.75"/>
  <cols>
    <col min="1" max="1" width="3.140625" style="2" customWidth="1"/>
    <col min="2" max="2" width="8" style="2" customWidth="1"/>
    <col min="3" max="3" width="1.5703125" style="2" hidden="1" customWidth="1"/>
    <col min="4" max="4" width="30.140625" style="2" customWidth="1"/>
    <col min="5" max="5" width="18.28515625" style="2" customWidth="1"/>
    <col min="6" max="6" width="9.140625" style="2" hidden="1" customWidth="1"/>
    <col min="7" max="7" width="11.7109375" style="2" customWidth="1"/>
    <col min="8" max="8" width="13.140625" style="2" customWidth="1"/>
    <col min="9" max="9" width="14.7109375" style="2" customWidth="1"/>
    <col min="10" max="10" width="15.85546875" style="2" customWidth="1"/>
    <col min="11" max="16384" width="9.140625" style="2"/>
  </cols>
  <sheetData>
    <row r="1" spans="2:10" ht="30" customHeight="1">
      <c r="B1" s="164" t="s">
        <v>0</v>
      </c>
      <c r="C1" s="164"/>
      <c r="D1" s="164"/>
      <c r="E1" s="164"/>
      <c r="F1" s="164"/>
      <c r="G1" s="164"/>
      <c r="H1" s="164"/>
      <c r="I1" s="164"/>
      <c r="J1" s="164"/>
    </row>
    <row r="2" spans="2:10" ht="15.75" customHeight="1">
      <c r="E2" s="3"/>
      <c r="H2" s="4" t="s">
        <v>126</v>
      </c>
      <c r="I2" s="5"/>
      <c r="J2" s="5"/>
    </row>
    <row r="3" spans="2:10" ht="15.75" customHeight="1">
      <c r="H3" s="4" t="s">
        <v>2</v>
      </c>
      <c r="I3" s="5"/>
      <c r="J3" s="5"/>
    </row>
    <row r="4" spans="2:10" ht="4.5" customHeight="1"/>
    <row r="5" spans="2:10" ht="15.75" customHeight="1">
      <c r="B5" s="165" t="s">
        <v>127</v>
      </c>
      <c r="C5" s="165"/>
      <c r="D5" s="165"/>
      <c r="E5" s="165"/>
      <c r="F5" s="165"/>
      <c r="G5" s="165"/>
      <c r="H5" s="165"/>
      <c r="I5" s="165"/>
      <c r="J5" s="165"/>
    </row>
    <row r="6" spans="2:10" ht="15.75" customHeight="1">
      <c r="B6" s="166" t="s">
        <v>128</v>
      </c>
      <c r="C6" s="166"/>
      <c r="D6" s="166"/>
      <c r="E6" s="166"/>
      <c r="F6" s="166"/>
      <c r="G6" s="166"/>
      <c r="H6" s="166"/>
      <c r="I6" s="166"/>
      <c r="J6" s="166"/>
    </row>
    <row r="7" spans="2:10" ht="15.75" customHeight="1">
      <c r="B7" s="167" t="s">
        <v>259</v>
      </c>
      <c r="C7" s="167"/>
      <c r="D7" s="167"/>
      <c r="E7" s="167"/>
      <c r="F7" s="167"/>
      <c r="G7" s="167"/>
      <c r="H7" s="167"/>
      <c r="I7" s="167"/>
      <c r="J7" s="167"/>
    </row>
    <row r="8" spans="2:10" ht="15" customHeight="1">
      <c r="B8" s="168" t="s">
        <v>129</v>
      </c>
      <c r="C8" s="168"/>
      <c r="D8" s="168"/>
      <c r="E8" s="168"/>
      <c r="F8" s="168"/>
      <c r="G8" s="168"/>
      <c r="H8" s="168"/>
      <c r="I8" s="168"/>
      <c r="J8" s="168"/>
    </row>
    <row r="9" spans="2:10" ht="15" customHeight="1">
      <c r="B9" s="163" t="s">
        <v>260</v>
      </c>
      <c r="C9" s="163"/>
      <c r="D9" s="163"/>
      <c r="E9" s="163"/>
      <c r="F9" s="163"/>
      <c r="G9" s="163"/>
      <c r="H9" s="163"/>
      <c r="I9" s="163"/>
      <c r="J9" s="163"/>
    </row>
    <row r="10" spans="2:10" ht="15" customHeight="1">
      <c r="B10" s="168" t="s">
        <v>130</v>
      </c>
      <c r="C10" s="168"/>
      <c r="D10" s="168"/>
      <c r="E10" s="168"/>
      <c r="F10" s="168"/>
      <c r="G10" s="168"/>
      <c r="H10" s="168"/>
      <c r="I10" s="168"/>
      <c r="J10" s="168"/>
    </row>
    <row r="11" spans="2:10" ht="15" customHeight="1">
      <c r="B11" s="172" t="s">
        <v>131</v>
      </c>
      <c r="C11" s="172"/>
      <c r="D11" s="172"/>
      <c r="E11" s="172"/>
      <c r="F11" s="172"/>
      <c r="G11" s="172"/>
      <c r="H11" s="172"/>
      <c r="I11" s="172"/>
      <c r="J11" s="172"/>
    </row>
    <row r="12" spans="2:10" ht="12" customHeight="1">
      <c r="B12" s="173"/>
      <c r="C12" s="173"/>
      <c r="D12" s="173"/>
      <c r="E12" s="173"/>
      <c r="F12" s="173"/>
      <c r="G12" s="173"/>
      <c r="H12" s="173"/>
      <c r="I12" s="173"/>
      <c r="J12" s="173"/>
    </row>
    <row r="13" spans="2:10" ht="15" customHeight="1">
      <c r="B13" s="174" t="s">
        <v>132</v>
      </c>
      <c r="C13" s="174"/>
      <c r="D13" s="174"/>
      <c r="E13" s="174"/>
      <c r="F13" s="174"/>
      <c r="G13" s="174"/>
      <c r="H13" s="174"/>
      <c r="I13" s="174"/>
      <c r="J13" s="174"/>
    </row>
    <row r="14" spans="2:10" ht="9.75" customHeight="1">
      <c r="B14" s="172"/>
      <c r="C14" s="172"/>
      <c r="D14" s="172"/>
      <c r="E14" s="172"/>
      <c r="F14" s="172"/>
      <c r="G14" s="172"/>
      <c r="H14" s="172"/>
      <c r="I14" s="172"/>
      <c r="J14" s="172"/>
    </row>
    <row r="15" spans="2:10" ht="15" customHeight="1">
      <c r="B15" s="174" t="s">
        <v>261</v>
      </c>
      <c r="C15" s="174"/>
      <c r="D15" s="174"/>
      <c r="E15" s="174"/>
      <c r="F15" s="174"/>
      <c r="G15" s="174"/>
      <c r="H15" s="174"/>
      <c r="I15" s="174"/>
      <c r="J15" s="174"/>
    </row>
    <row r="16" spans="2:10" ht="9.75" customHeight="1">
      <c r="B16" s="114"/>
      <c r="C16" s="95"/>
      <c r="D16" s="95"/>
      <c r="E16" s="95"/>
      <c r="F16" s="95"/>
      <c r="G16" s="95"/>
      <c r="H16" s="95"/>
      <c r="I16" s="95"/>
      <c r="J16" s="95"/>
    </row>
    <row r="17" spans="2:10" ht="15" customHeight="1">
      <c r="B17" s="175" t="s">
        <v>276</v>
      </c>
      <c r="C17" s="175"/>
      <c r="D17" s="175"/>
      <c r="E17" s="175"/>
      <c r="F17" s="175"/>
      <c r="G17" s="175"/>
      <c r="H17" s="175"/>
      <c r="I17" s="175"/>
      <c r="J17" s="175"/>
    </row>
    <row r="18" spans="2:10" ht="15" customHeight="1">
      <c r="B18" s="172" t="s">
        <v>7</v>
      </c>
      <c r="C18" s="172"/>
      <c r="D18" s="172"/>
      <c r="E18" s="172"/>
      <c r="F18" s="172"/>
      <c r="G18" s="172"/>
      <c r="H18" s="172"/>
      <c r="I18" s="172"/>
      <c r="J18" s="172"/>
    </row>
    <row r="19" spans="2:10" s="95" customFormat="1" ht="15" customHeight="1">
      <c r="B19" s="176" t="s">
        <v>277</v>
      </c>
      <c r="C19" s="176"/>
      <c r="D19" s="176"/>
      <c r="E19" s="176"/>
      <c r="F19" s="176"/>
      <c r="G19" s="176"/>
      <c r="H19" s="176"/>
      <c r="I19" s="176"/>
      <c r="J19" s="176"/>
    </row>
    <row r="20" spans="2:10" s="6" customFormat="1" ht="50.1" customHeight="1">
      <c r="B20" s="177" t="s">
        <v>8</v>
      </c>
      <c r="C20" s="178"/>
      <c r="D20" s="177" t="s">
        <v>9</v>
      </c>
      <c r="E20" s="179"/>
      <c r="F20" s="179"/>
      <c r="G20" s="178"/>
      <c r="H20" s="116" t="s">
        <v>133</v>
      </c>
      <c r="I20" s="116" t="s">
        <v>134</v>
      </c>
      <c r="J20" s="116" t="s">
        <v>135</v>
      </c>
    </row>
    <row r="21" spans="2:10" ht="15.75" customHeight="1">
      <c r="B21" s="117" t="s">
        <v>13</v>
      </c>
      <c r="C21" s="118" t="s">
        <v>136</v>
      </c>
      <c r="D21" s="169" t="s">
        <v>136</v>
      </c>
      <c r="E21" s="170"/>
      <c r="F21" s="170"/>
      <c r="G21" s="171"/>
      <c r="H21" s="119"/>
      <c r="I21" s="120">
        <f>SUM(I22,I27,I28)</f>
        <v>2074088.8</v>
      </c>
      <c r="J21" s="120">
        <f>SUM(J22,J27,J28)</f>
        <v>1813003.9000000001</v>
      </c>
    </row>
    <row r="22" spans="2:10" ht="15.75" customHeight="1">
      <c r="B22" s="121" t="s">
        <v>15</v>
      </c>
      <c r="C22" s="122" t="s">
        <v>137</v>
      </c>
      <c r="D22" s="183" t="s">
        <v>137</v>
      </c>
      <c r="E22" s="184"/>
      <c r="F22" s="184"/>
      <c r="G22" s="185"/>
      <c r="H22" s="123"/>
      <c r="I22" s="124">
        <f>SUM(I23:I26)</f>
        <v>2019969.49</v>
      </c>
      <c r="J22" s="124">
        <f>SUM(J23:J26)</f>
        <v>1764040.9700000002</v>
      </c>
    </row>
    <row r="23" spans="2:10" ht="15.75" customHeight="1">
      <c r="B23" s="121" t="s">
        <v>138</v>
      </c>
      <c r="C23" s="122" t="s">
        <v>78</v>
      </c>
      <c r="D23" s="183" t="s">
        <v>78</v>
      </c>
      <c r="E23" s="184"/>
      <c r="F23" s="184"/>
      <c r="G23" s="185"/>
      <c r="H23" s="123"/>
      <c r="I23" s="125">
        <v>1406721.51</v>
      </c>
      <c r="J23" s="125">
        <v>1133344.8600000001</v>
      </c>
    </row>
    <row r="24" spans="2:10" ht="15.75" customHeight="1">
      <c r="B24" s="121" t="s">
        <v>139</v>
      </c>
      <c r="C24" s="126" t="s">
        <v>140</v>
      </c>
      <c r="D24" s="180" t="s">
        <v>140</v>
      </c>
      <c r="E24" s="181"/>
      <c r="F24" s="181"/>
      <c r="G24" s="182"/>
      <c r="H24" s="123"/>
      <c r="I24" s="125">
        <v>592118.5</v>
      </c>
      <c r="J24" s="125">
        <v>538533.81000000006</v>
      </c>
    </row>
    <row r="25" spans="2:10" ht="15.75" customHeight="1">
      <c r="B25" s="121" t="s">
        <v>141</v>
      </c>
      <c r="C25" s="122" t="s">
        <v>142</v>
      </c>
      <c r="D25" s="180" t="s">
        <v>142</v>
      </c>
      <c r="E25" s="181"/>
      <c r="F25" s="181"/>
      <c r="G25" s="182"/>
      <c r="H25" s="123"/>
      <c r="I25" s="125">
        <v>15142.48</v>
      </c>
      <c r="J25" s="125">
        <v>88596.59</v>
      </c>
    </row>
    <row r="26" spans="2:10" ht="15.75" customHeight="1">
      <c r="B26" s="121" t="s">
        <v>143</v>
      </c>
      <c r="C26" s="126" t="s">
        <v>144</v>
      </c>
      <c r="D26" s="180" t="s">
        <v>144</v>
      </c>
      <c r="E26" s="181"/>
      <c r="F26" s="181"/>
      <c r="G26" s="182"/>
      <c r="H26" s="123"/>
      <c r="I26" s="125">
        <v>5987</v>
      </c>
      <c r="J26" s="125">
        <v>3565.71</v>
      </c>
    </row>
    <row r="27" spans="2:10" ht="15.75" customHeight="1">
      <c r="B27" s="121" t="s">
        <v>28</v>
      </c>
      <c r="C27" s="122" t="s">
        <v>145</v>
      </c>
      <c r="D27" s="180" t="s">
        <v>145</v>
      </c>
      <c r="E27" s="181"/>
      <c r="F27" s="181"/>
      <c r="G27" s="182"/>
      <c r="H27" s="123"/>
      <c r="I27" s="124"/>
      <c r="J27" s="127"/>
    </row>
    <row r="28" spans="2:10" ht="15.75" customHeight="1">
      <c r="B28" s="121" t="s">
        <v>45</v>
      </c>
      <c r="C28" s="122" t="s">
        <v>146</v>
      </c>
      <c r="D28" s="180" t="s">
        <v>146</v>
      </c>
      <c r="E28" s="181"/>
      <c r="F28" s="181"/>
      <c r="G28" s="182"/>
      <c r="H28" s="123" t="s">
        <v>279</v>
      </c>
      <c r="I28" s="124">
        <f>SUM(I29)+SUM(I30)</f>
        <v>54119.31</v>
      </c>
      <c r="J28" s="124">
        <f>SUM(J29)+SUM(J30)</f>
        <v>48962.93</v>
      </c>
    </row>
    <row r="29" spans="2:10" ht="15.75" customHeight="1">
      <c r="B29" s="121" t="s">
        <v>147</v>
      </c>
      <c r="C29" s="126" t="s">
        <v>148</v>
      </c>
      <c r="D29" s="180" t="s">
        <v>148</v>
      </c>
      <c r="E29" s="181"/>
      <c r="F29" s="181"/>
      <c r="G29" s="182"/>
      <c r="H29" s="123"/>
      <c r="I29" s="125">
        <v>54119.31</v>
      </c>
      <c r="J29" s="125">
        <v>48962.93</v>
      </c>
    </row>
    <row r="30" spans="2:10" ht="15.75" customHeight="1">
      <c r="B30" s="121" t="s">
        <v>149</v>
      </c>
      <c r="C30" s="126" t="s">
        <v>150</v>
      </c>
      <c r="D30" s="180" t="s">
        <v>150</v>
      </c>
      <c r="E30" s="181"/>
      <c r="F30" s="181"/>
      <c r="G30" s="182"/>
      <c r="H30" s="123"/>
      <c r="I30" s="125" t="s">
        <v>19</v>
      </c>
      <c r="J30" s="125" t="s">
        <v>19</v>
      </c>
    </row>
    <row r="31" spans="2:10" ht="15.75" customHeight="1">
      <c r="B31" s="117" t="s">
        <v>48</v>
      </c>
      <c r="C31" s="118" t="s">
        <v>151</v>
      </c>
      <c r="D31" s="169" t="s">
        <v>151</v>
      </c>
      <c r="E31" s="170"/>
      <c r="F31" s="170"/>
      <c r="G31" s="171"/>
      <c r="H31" s="213" t="s">
        <v>280</v>
      </c>
      <c r="I31" s="120">
        <f>SUM(I32:I45)</f>
        <v>2071266.03</v>
      </c>
      <c r="J31" s="120">
        <f>SUM(J32:J45)</f>
        <v>1806628.3</v>
      </c>
    </row>
    <row r="32" spans="2:10" ht="15.75" customHeight="1">
      <c r="B32" s="121" t="s">
        <v>15</v>
      </c>
      <c r="C32" s="122" t="s">
        <v>152</v>
      </c>
      <c r="D32" s="180" t="s">
        <v>153</v>
      </c>
      <c r="E32" s="181"/>
      <c r="F32" s="181"/>
      <c r="G32" s="182"/>
      <c r="H32" s="123"/>
      <c r="I32" s="125">
        <v>1774778.02</v>
      </c>
      <c r="J32" s="125">
        <v>1483573.99</v>
      </c>
    </row>
    <row r="33" spans="2:10" ht="15.75" customHeight="1">
      <c r="B33" s="121" t="s">
        <v>28</v>
      </c>
      <c r="C33" s="122" t="s">
        <v>154</v>
      </c>
      <c r="D33" s="180" t="s">
        <v>155</v>
      </c>
      <c r="E33" s="181"/>
      <c r="F33" s="181"/>
      <c r="G33" s="182"/>
      <c r="H33" s="123"/>
      <c r="I33" s="125">
        <v>48725.61</v>
      </c>
      <c r="J33" s="125">
        <v>37280.67</v>
      </c>
    </row>
    <row r="34" spans="2:10" ht="15.75" customHeight="1">
      <c r="B34" s="121" t="s">
        <v>45</v>
      </c>
      <c r="C34" s="122" t="s">
        <v>156</v>
      </c>
      <c r="D34" s="180" t="s">
        <v>157</v>
      </c>
      <c r="E34" s="181"/>
      <c r="F34" s="181"/>
      <c r="G34" s="182"/>
      <c r="H34" s="123"/>
      <c r="I34" s="125">
        <v>52200.32</v>
      </c>
      <c r="J34" s="125">
        <v>57805.35</v>
      </c>
    </row>
    <row r="35" spans="2:10" ht="15.75" customHeight="1">
      <c r="B35" s="121" t="s">
        <v>47</v>
      </c>
      <c r="C35" s="122" t="s">
        <v>158</v>
      </c>
      <c r="D35" s="183" t="s">
        <v>159</v>
      </c>
      <c r="E35" s="184"/>
      <c r="F35" s="184"/>
      <c r="G35" s="185"/>
      <c r="H35" s="123"/>
      <c r="I35" s="125">
        <v>396.13</v>
      </c>
      <c r="J35" s="125">
        <v>215.5</v>
      </c>
    </row>
    <row r="36" spans="2:10" ht="15.75" customHeight="1">
      <c r="B36" s="121" t="s">
        <v>73</v>
      </c>
      <c r="C36" s="122" t="s">
        <v>160</v>
      </c>
      <c r="D36" s="183" t="s">
        <v>161</v>
      </c>
      <c r="E36" s="184"/>
      <c r="F36" s="184"/>
      <c r="G36" s="185"/>
      <c r="H36" s="123"/>
      <c r="I36" s="125">
        <v>16068.64</v>
      </c>
      <c r="J36" s="125">
        <v>15101.85</v>
      </c>
    </row>
    <row r="37" spans="2:10" ht="15.75" customHeight="1">
      <c r="B37" s="121" t="s">
        <v>162</v>
      </c>
      <c r="C37" s="122" t="s">
        <v>163</v>
      </c>
      <c r="D37" s="183" t="s">
        <v>164</v>
      </c>
      <c r="E37" s="184"/>
      <c r="F37" s="184"/>
      <c r="G37" s="185"/>
      <c r="H37" s="123"/>
      <c r="I37" s="125">
        <v>5128.3100000000004</v>
      </c>
      <c r="J37" s="125">
        <v>11345.63</v>
      </c>
    </row>
    <row r="38" spans="2:10" ht="15.75" customHeight="1">
      <c r="B38" s="121" t="s">
        <v>165</v>
      </c>
      <c r="C38" s="122" t="s">
        <v>166</v>
      </c>
      <c r="D38" s="183" t="s">
        <v>167</v>
      </c>
      <c r="E38" s="184"/>
      <c r="F38" s="184"/>
      <c r="G38" s="185"/>
      <c r="H38" s="123"/>
      <c r="I38" s="125">
        <v>8155.37</v>
      </c>
      <c r="J38" s="125">
        <v>4551.74</v>
      </c>
    </row>
    <row r="39" spans="2:10" ht="15.75" customHeight="1">
      <c r="B39" s="121" t="s">
        <v>168</v>
      </c>
      <c r="C39" s="122" t="s">
        <v>169</v>
      </c>
      <c r="D39" s="180" t="s">
        <v>169</v>
      </c>
      <c r="E39" s="181"/>
      <c r="F39" s="181"/>
      <c r="G39" s="182"/>
      <c r="H39" s="123"/>
      <c r="I39" s="125" t="s">
        <v>19</v>
      </c>
      <c r="J39" s="125" t="s">
        <v>19</v>
      </c>
    </row>
    <row r="40" spans="2:10" ht="15.75" customHeight="1">
      <c r="B40" s="121" t="s">
        <v>170</v>
      </c>
      <c r="C40" s="122" t="s">
        <v>171</v>
      </c>
      <c r="D40" s="183" t="s">
        <v>171</v>
      </c>
      <c r="E40" s="184"/>
      <c r="F40" s="184"/>
      <c r="G40" s="185"/>
      <c r="H40" s="123"/>
      <c r="I40" s="125">
        <v>131139.64000000001</v>
      </c>
      <c r="J40" s="125">
        <v>149690.85</v>
      </c>
    </row>
    <row r="41" spans="2:10" ht="15.75" customHeight="1">
      <c r="B41" s="121" t="s">
        <v>172</v>
      </c>
      <c r="C41" s="122" t="s">
        <v>173</v>
      </c>
      <c r="D41" s="180" t="s">
        <v>174</v>
      </c>
      <c r="E41" s="181"/>
      <c r="F41" s="181"/>
      <c r="G41" s="182"/>
      <c r="H41" s="123"/>
      <c r="I41" s="125" t="s">
        <v>19</v>
      </c>
      <c r="J41" s="125" t="s">
        <v>19</v>
      </c>
    </row>
    <row r="42" spans="2:10" ht="15.75" customHeight="1">
      <c r="B42" s="121" t="s">
        <v>175</v>
      </c>
      <c r="C42" s="122" t="s">
        <v>176</v>
      </c>
      <c r="D42" s="180" t="s">
        <v>177</v>
      </c>
      <c r="E42" s="181"/>
      <c r="F42" s="181"/>
      <c r="G42" s="182"/>
      <c r="H42" s="123"/>
      <c r="I42" s="125" t="s">
        <v>19</v>
      </c>
      <c r="J42" s="125" t="s">
        <v>19</v>
      </c>
    </row>
    <row r="43" spans="2:10" ht="15.75" customHeight="1">
      <c r="B43" s="121" t="s">
        <v>178</v>
      </c>
      <c r="C43" s="122" t="s">
        <v>179</v>
      </c>
      <c r="D43" s="180" t="s">
        <v>180</v>
      </c>
      <c r="E43" s="181"/>
      <c r="F43" s="181"/>
      <c r="G43" s="182"/>
      <c r="H43" s="123"/>
      <c r="I43" s="125" t="s">
        <v>19</v>
      </c>
      <c r="J43" s="125" t="s">
        <v>19</v>
      </c>
    </row>
    <row r="44" spans="2:10" ht="15.75" customHeight="1">
      <c r="B44" s="121" t="s">
        <v>181</v>
      </c>
      <c r="C44" s="122" t="s">
        <v>182</v>
      </c>
      <c r="D44" s="180" t="s">
        <v>183</v>
      </c>
      <c r="E44" s="181"/>
      <c r="F44" s="181"/>
      <c r="G44" s="182"/>
      <c r="H44" s="123"/>
      <c r="I44" s="125">
        <v>34673.99</v>
      </c>
      <c r="J44" s="125">
        <v>47062.720000000001</v>
      </c>
    </row>
    <row r="45" spans="2:10" ht="15.75" customHeight="1">
      <c r="B45" s="121" t="s">
        <v>184</v>
      </c>
      <c r="C45" s="122" t="s">
        <v>185</v>
      </c>
      <c r="D45" s="186" t="s">
        <v>186</v>
      </c>
      <c r="E45" s="187"/>
      <c r="F45" s="187"/>
      <c r="G45" s="188"/>
      <c r="H45" s="123"/>
      <c r="I45" s="125" t="s">
        <v>19</v>
      </c>
      <c r="J45" s="125" t="s">
        <v>19</v>
      </c>
    </row>
    <row r="46" spans="2:10" ht="15.75" customHeight="1">
      <c r="B46" s="118" t="s">
        <v>50</v>
      </c>
      <c r="C46" s="128" t="s">
        <v>187</v>
      </c>
      <c r="D46" s="189" t="s">
        <v>187</v>
      </c>
      <c r="E46" s="190"/>
      <c r="F46" s="190"/>
      <c r="G46" s="191"/>
      <c r="H46" s="119"/>
      <c r="I46" s="120">
        <f>I21-I31</f>
        <v>2822.7700000000186</v>
      </c>
      <c r="J46" s="120">
        <f>J21-J31</f>
        <v>6375.6000000000931</v>
      </c>
    </row>
    <row r="47" spans="2:10" ht="15.75" customHeight="1">
      <c r="B47" s="118" t="s">
        <v>76</v>
      </c>
      <c r="C47" s="118" t="s">
        <v>188</v>
      </c>
      <c r="D47" s="192" t="s">
        <v>188</v>
      </c>
      <c r="E47" s="193"/>
      <c r="F47" s="193"/>
      <c r="G47" s="194"/>
      <c r="H47" s="129"/>
      <c r="I47" s="120">
        <f>IF(TYPE(I48)=1,I48,0)+IF(TYPE(I49)=1,I49,0)-IF(TYPE(I50)=1,I50,0)</f>
        <v>2161.63</v>
      </c>
      <c r="J47" s="120">
        <f>IF(TYPE(J48)=1,J48,0)+IF(TYPE(J49)=1,J49,0)-IF(TYPE(J50)=1,J50,0)</f>
        <v>0</v>
      </c>
    </row>
    <row r="48" spans="2:10" ht="15.75" customHeight="1">
      <c r="B48" s="126" t="s">
        <v>189</v>
      </c>
      <c r="C48" s="122" t="s">
        <v>190</v>
      </c>
      <c r="D48" s="186" t="s">
        <v>191</v>
      </c>
      <c r="E48" s="187"/>
      <c r="F48" s="187"/>
      <c r="G48" s="188"/>
      <c r="H48" s="130"/>
      <c r="I48" s="124">
        <v>2161.63</v>
      </c>
      <c r="J48" s="125"/>
    </row>
    <row r="49" spans="2:10" ht="15.75" customHeight="1">
      <c r="B49" s="126" t="s">
        <v>28</v>
      </c>
      <c r="C49" s="122" t="s">
        <v>192</v>
      </c>
      <c r="D49" s="186" t="s">
        <v>192</v>
      </c>
      <c r="E49" s="187"/>
      <c r="F49" s="187"/>
      <c r="G49" s="188"/>
      <c r="H49" s="130"/>
      <c r="I49" s="125"/>
      <c r="J49" s="125"/>
    </row>
    <row r="50" spans="2:10" ht="15.75" customHeight="1">
      <c r="B50" s="126" t="s">
        <v>193</v>
      </c>
      <c r="C50" s="122" t="s">
        <v>194</v>
      </c>
      <c r="D50" s="186" t="s">
        <v>195</v>
      </c>
      <c r="E50" s="187"/>
      <c r="F50" s="187"/>
      <c r="G50" s="188"/>
      <c r="H50" s="130"/>
      <c r="I50" s="125" t="s">
        <v>19</v>
      </c>
      <c r="J50" s="125" t="s">
        <v>19</v>
      </c>
    </row>
    <row r="51" spans="2:10" ht="15.75" customHeight="1">
      <c r="B51" s="118" t="s">
        <v>83</v>
      </c>
      <c r="C51" s="128" t="s">
        <v>196</v>
      </c>
      <c r="D51" s="189" t="s">
        <v>196</v>
      </c>
      <c r="E51" s="190"/>
      <c r="F51" s="190"/>
      <c r="G51" s="191"/>
      <c r="H51" s="129"/>
      <c r="I51" s="125" t="s">
        <v>19</v>
      </c>
      <c r="J51" s="125" t="s">
        <v>19</v>
      </c>
    </row>
    <row r="52" spans="2:10" ht="30" customHeight="1">
      <c r="B52" s="118" t="s">
        <v>109</v>
      </c>
      <c r="C52" s="128" t="s">
        <v>197</v>
      </c>
      <c r="D52" s="195" t="s">
        <v>197</v>
      </c>
      <c r="E52" s="196"/>
      <c r="F52" s="196"/>
      <c r="G52" s="197"/>
      <c r="H52" s="129"/>
      <c r="I52" s="125" t="s">
        <v>19</v>
      </c>
      <c r="J52" s="125" t="s">
        <v>19</v>
      </c>
    </row>
    <row r="53" spans="2:10" ht="15.75" customHeight="1">
      <c r="B53" s="118" t="s">
        <v>121</v>
      </c>
      <c r="C53" s="128" t="s">
        <v>198</v>
      </c>
      <c r="D53" s="189" t="s">
        <v>198</v>
      </c>
      <c r="E53" s="190"/>
      <c r="F53" s="190"/>
      <c r="G53" s="191"/>
      <c r="H53" s="129"/>
      <c r="I53" s="125" t="s">
        <v>19</v>
      </c>
      <c r="J53" s="125" t="s">
        <v>19</v>
      </c>
    </row>
    <row r="54" spans="2:10" ht="30" customHeight="1">
      <c r="B54" s="118" t="s">
        <v>199</v>
      </c>
      <c r="C54" s="118" t="s">
        <v>200</v>
      </c>
      <c r="D54" s="169" t="s">
        <v>200</v>
      </c>
      <c r="E54" s="170"/>
      <c r="F54" s="170"/>
      <c r="G54" s="171"/>
      <c r="H54" s="129"/>
      <c r="I54" s="120">
        <f>SUM(I46,I47,I51,I52,I53)</f>
        <v>4984.4000000000187</v>
      </c>
      <c r="J54" s="120">
        <f>SUM(J46,J47,J51,J52,J53)</f>
        <v>6375.6000000000931</v>
      </c>
    </row>
    <row r="55" spans="2:10" ht="15.75" customHeight="1">
      <c r="B55" s="118" t="s">
        <v>15</v>
      </c>
      <c r="C55" s="118" t="s">
        <v>201</v>
      </c>
      <c r="D55" s="192" t="s">
        <v>201</v>
      </c>
      <c r="E55" s="193"/>
      <c r="F55" s="193"/>
      <c r="G55" s="194"/>
      <c r="H55" s="129"/>
      <c r="I55" s="125" t="s">
        <v>19</v>
      </c>
      <c r="J55" s="125" t="s">
        <v>19</v>
      </c>
    </row>
    <row r="56" spans="2:10" ht="15.75" customHeight="1">
      <c r="B56" s="118" t="s">
        <v>202</v>
      </c>
      <c r="C56" s="128" t="s">
        <v>203</v>
      </c>
      <c r="D56" s="189" t="s">
        <v>203</v>
      </c>
      <c r="E56" s="190"/>
      <c r="F56" s="190"/>
      <c r="G56" s="191"/>
      <c r="H56" s="129"/>
      <c r="I56" s="120">
        <f>SUM(I54,I55)</f>
        <v>4984.4000000000187</v>
      </c>
      <c r="J56" s="120">
        <f>SUM(J54,J55)</f>
        <v>6375.6000000000931</v>
      </c>
    </row>
    <row r="57" spans="2:10" ht="15.75" customHeight="1">
      <c r="B57" s="126" t="s">
        <v>15</v>
      </c>
      <c r="C57" s="122" t="s">
        <v>204</v>
      </c>
      <c r="D57" s="186" t="s">
        <v>204</v>
      </c>
      <c r="E57" s="187"/>
      <c r="F57" s="187"/>
      <c r="G57" s="188"/>
      <c r="H57" s="130"/>
      <c r="I57" s="124"/>
      <c r="J57" s="124"/>
    </row>
    <row r="58" spans="2:10" ht="15.75" customHeight="1">
      <c r="B58" s="126" t="s">
        <v>28</v>
      </c>
      <c r="C58" s="122" t="s">
        <v>205</v>
      </c>
      <c r="D58" s="186" t="s">
        <v>205</v>
      </c>
      <c r="E58" s="187"/>
      <c r="F58" s="187"/>
      <c r="G58" s="188"/>
      <c r="H58" s="130"/>
      <c r="I58" s="124"/>
      <c r="J58" s="124"/>
    </row>
    <row r="59" spans="2:10">
      <c r="B59" s="7"/>
      <c r="C59" s="7"/>
      <c r="D59" s="7"/>
      <c r="E59" s="7"/>
    </row>
    <row r="60" spans="2:10" ht="15.75" customHeight="1">
      <c r="B60" s="200" t="s">
        <v>274</v>
      </c>
      <c r="C60" s="200"/>
      <c r="D60" s="200"/>
      <c r="E60" s="200"/>
      <c r="F60" s="200"/>
      <c r="G60" s="200"/>
      <c r="H60" s="131"/>
      <c r="I60" s="201" t="s">
        <v>255</v>
      </c>
      <c r="J60" s="201"/>
    </row>
    <row r="61" spans="2:10" s="95" customFormat="1" ht="18.75" customHeight="1">
      <c r="B61" s="198" t="s">
        <v>206</v>
      </c>
      <c r="C61" s="198"/>
      <c r="D61" s="198"/>
      <c r="E61" s="198"/>
      <c r="F61" s="198"/>
      <c r="G61" s="198"/>
      <c r="H61" s="8" t="s">
        <v>124</v>
      </c>
      <c r="I61" s="202" t="s">
        <v>125</v>
      </c>
      <c r="J61" s="202"/>
    </row>
    <row r="62" spans="2:10" s="95" customFormat="1" ht="10.5" customHeight="1">
      <c r="B62" s="115"/>
      <c r="C62" s="115"/>
      <c r="D62" s="115"/>
      <c r="E62" s="115"/>
      <c r="F62" s="115"/>
      <c r="G62" s="115"/>
      <c r="H62" s="115"/>
      <c r="I62" s="9"/>
      <c r="J62" s="9"/>
    </row>
    <row r="63" spans="2:10" s="95" customFormat="1" ht="15" customHeight="1">
      <c r="B63" s="200" t="s">
        <v>278</v>
      </c>
      <c r="C63" s="200"/>
      <c r="D63" s="200"/>
      <c r="E63" s="200"/>
      <c r="F63" s="200"/>
      <c r="G63" s="200"/>
      <c r="H63" s="132"/>
      <c r="I63" s="203" t="s">
        <v>273</v>
      </c>
      <c r="J63" s="203"/>
    </row>
    <row r="64" spans="2:10" s="95" customFormat="1" ht="12" customHeight="1">
      <c r="B64" s="198" t="s">
        <v>257</v>
      </c>
      <c r="C64" s="198"/>
      <c r="D64" s="198"/>
      <c r="E64" s="198"/>
      <c r="F64" s="198"/>
      <c r="G64" s="198"/>
      <c r="H64" s="8" t="s">
        <v>207</v>
      </c>
      <c r="I64" s="199" t="s">
        <v>125</v>
      </c>
      <c r="J64" s="199"/>
    </row>
    <row r="67" s="2" customFormat="1"/>
  </sheetData>
  <mergeCells count="63">
    <mergeCell ref="B64:G64"/>
    <mergeCell ref="I64:J64"/>
    <mergeCell ref="D58:G58"/>
    <mergeCell ref="B60:G60"/>
    <mergeCell ref="I60:J60"/>
    <mergeCell ref="B61:G61"/>
    <mergeCell ref="I61:J61"/>
    <mergeCell ref="B63:G63"/>
    <mergeCell ref="I63:J63"/>
    <mergeCell ref="D57:G57"/>
    <mergeCell ref="D46:G46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45:G45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33:G33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21:G21"/>
    <mergeCell ref="B10:J10"/>
    <mergeCell ref="B11:J11"/>
    <mergeCell ref="B12:J12"/>
    <mergeCell ref="B13:J13"/>
    <mergeCell ref="B14:J14"/>
    <mergeCell ref="B15:J15"/>
    <mergeCell ref="B17:J17"/>
    <mergeCell ref="B18:J18"/>
    <mergeCell ref="B19:J19"/>
    <mergeCell ref="B20:C20"/>
    <mergeCell ref="D20:G20"/>
    <mergeCell ref="B9:J9"/>
    <mergeCell ref="B1:J1"/>
    <mergeCell ref="B5:J5"/>
    <mergeCell ref="B6:J6"/>
    <mergeCell ref="B7:J7"/>
    <mergeCell ref="B8:J8"/>
  </mergeCells>
  <pageMargins left="0.70866141732283472" right="0.70866141732283472" top="0.15748031496062992" bottom="0.35433070866141736" header="0.31496062992125984" footer="0.31496062992125984"/>
  <pageSetup paperSize="9" scale="77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39F8B-0FFE-435B-A480-B38FB3B63FB9}">
  <dimension ref="A1:P31"/>
  <sheetViews>
    <sheetView topLeftCell="A13" workbookViewId="0">
      <selection activeCell="J14" sqref="J14"/>
    </sheetView>
  </sheetViews>
  <sheetFormatPr defaultRowHeight="15"/>
  <cols>
    <col min="1" max="1" width="9.140625" style="4"/>
    <col min="2" max="2" width="6" style="10" customWidth="1"/>
    <col min="3" max="3" width="32.85546875" style="4" customWidth="1"/>
    <col min="4" max="11" width="15.7109375" style="4" customWidth="1"/>
    <col min="12" max="12" width="13.140625" style="4" customWidth="1"/>
    <col min="13" max="14" width="15.7109375" style="4" customWidth="1"/>
    <col min="15" max="15" width="20.28515625" style="4" customWidth="1"/>
    <col min="16" max="16384" width="9.140625" style="4"/>
  </cols>
  <sheetData>
    <row r="1" spans="2:15" ht="33.75" customHeight="1"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2:15" ht="15" customHeight="1">
      <c r="J2" s="4" t="s">
        <v>208</v>
      </c>
    </row>
    <row r="3" spans="2:15" ht="15" customHeight="1">
      <c r="J3" s="4" t="s">
        <v>209</v>
      </c>
    </row>
    <row r="4" spans="2:15" ht="15" customHeight="1"/>
    <row r="5" spans="2:15" ht="15" customHeight="1">
      <c r="B5" s="209" t="s">
        <v>210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</row>
    <row r="6" spans="2:15" ht="14.25" customHeight="1">
      <c r="B6" s="209" t="s">
        <v>211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</row>
    <row r="7" spans="2:15" ht="15" customHeight="1"/>
    <row r="8" spans="2:15" ht="15" customHeight="1">
      <c r="B8" s="209" t="s">
        <v>212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</row>
    <row r="9" spans="2:15" ht="15.75" customHeight="1">
      <c r="H9" s="106">
        <v>45107</v>
      </c>
    </row>
    <row r="10" spans="2:15" ht="15" customHeight="1">
      <c r="B10" s="206" t="s">
        <v>8</v>
      </c>
      <c r="C10" s="206" t="s">
        <v>213</v>
      </c>
      <c r="D10" s="206" t="s">
        <v>214</v>
      </c>
      <c r="E10" s="210" t="s">
        <v>215</v>
      </c>
      <c r="F10" s="211"/>
      <c r="G10" s="211"/>
      <c r="H10" s="211"/>
      <c r="I10" s="211"/>
      <c r="J10" s="211"/>
      <c r="K10" s="211"/>
      <c r="L10" s="211"/>
      <c r="M10" s="212"/>
      <c r="N10" s="206" t="s">
        <v>216</v>
      </c>
    </row>
    <row r="11" spans="2:15" ht="123" customHeight="1">
      <c r="B11" s="207"/>
      <c r="C11" s="207"/>
      <c r="D11" s="207"/>
      <c r="E11" s="96" t="s">
        <v>217</v>
      </c>
      <c r="F11" s="96" t="s">
        <v>218</v>
      </c>
      <c r="G11" s="96" t="s">
        <v>219</v>
      </c>
      <c r="H11" s="96" t="s">
        <v>220</v>
      </c>
      <c r="I11" s="96" t="s">
        <v>221</v>
      </c>
      <c r="J11" s="11" t="s">
        <v>222</v>
      </c>
      <c r="K11" s="96" t="s">
        <v>223</v>
      </c>
      <c r="L11" s="96" t="s">
        <v>224</v>
      </c>
      <c r="M11" s="97" t="s">
        <v>225</v>
      </c>
      <c r="N11" s="207"/>
    </row>
    <row r="12" spans="2:15" ht="15" customHeight="1">
      <c r="B12" s="98">
        <v>1</v>
      </c>
      <c r="C12" s="98">
        <v>2</v>
      </c>
      <c r="D12" s="98">
        <v>3</v>
      </c>
      <c r="E12" s="98">
        <v>4</v>
      </c>
      <c r="F12" s="98">
        <v>5</v>
      </c>
      <c r="G12" s="98">
        <v>6</v>
      </c>
      <c r="H12" s="98">
        <v>7</v>
      </c>
      <c r="I12" s="98">
        <v>8</v>
      </c>
      <c r="J12" s="98">
        <v>9</v>
      </c>
      <c r="K12" s="98">
        <v>10</v>
      </c>
      <c r="L12" s="99" t="s">
        <v>226</v>
      </c>
      <c r="M12" s="98">
        <v>12</v>
      </c>
      <c r="N12" s="98">
        <v>13</v>
      </c>
    </row>
    <row r="13" spans="2:15" ht="71.25" customHeight="1">
      <c r="B13" s="100" t="s">
        <v>227</v>
      </c>
      <c r="C13" s="101" t="s">
        <v>228</v>
      </c>
      <c r="D13" s="102">
        <f t="shared" ref="D13:M13" si="0">SUM(D14:D15)</f>
        <v>174369.24</v>
      </c>
      <c r="E13" s="102">
        <f t="shared" si="0"/>
        <v>1276783.02</v>
      </c>
      <c r="F13" s="102">
        <f t="shared" si="0"/>
        <v>0</v>
      </c>
      <c r="G13" s="102">
        <f t="shared" si="0"/>
        <v>0</v>
      </c>
      <c r="H13" s="102">
        <f t="shared" si="0"/>
        <v>0</v>
      </c>
      <c r="I13" s="102">
        <f t="shared" si="0"/>
        <v>0</v>
      </c>
      <c r="J13" s="102">
        <f t="shared" si="0"/>
        <v>-1292221.46</v>
      </c>
      <c r="K13" s="102">
        <f t="shared" si="0"/>
        <v>0</v>
      </c>
      <c r="L13" s="102">
        <f t="shared" si="0"/>
        <v>-16.829999999999998</v>
      </c>
      <c r="M13" s="102">
        <f t="shared" si="0"/>
        <v>0</v>
      </c>
      <c r="N13" s="102">
        <f t="shared" ref="N13:N25" si="1">SUM(D13:M13)</f>
        <v>158913.97000000006</v>
      </c>
      <c r="O13" s="12"/>
    </row>
    <row r="14" spans="2:15" ht="15" customHeight="1">
      <c r="B14" s="103" t="s">
        <v>229</v>
      </c>
      <c r="C14" s="104" t="s">
        <v>230</v>
      </c>
      <c r="D14" s="105">
        <v>166331.74</v>
      </c>
      <c r="E14" s="105"/>
      <c r="F14" s="105">
        <v>59968.85</v>
      </c>
      <c r="G14" s="105" t="s">
        <v>19</v>
      </c>
      <c r="H14" s="105" t="s">
        <v>19</v>
      </c>
      <c r="I14" s="105" t="s">
        <v>19</v>
      </c>
      <c r="J14" s="105">
        <v>-67369.789999999994</v>
      </c>
      <c r="K14" s="105" t="s">
        <v>19</v>
      </c>
      <c r="L14" s="105">
        <v>-16.829999999999998</v>
      </c>
      <c r="M14" s="105">
        <v>0</v>
      </c>
      <c r="N14" s="105">
        <f t="shared" si="1"/>
        <v>158913.97</v>
      </c>
      <c r="O14" s="13"/>
    </row>
    <row r="15" spans="2:15" ht="15" customHeight="1">
      <c r="B15" s="103" t="s">
        <v>231</v>
      </c>
      <c r="C15" s="104" t="s">
        <v>232</v>
      </c>
      <c r="D15" s="105">
        <v>8037.5</v>
      </c>
      <c r="E15" s="105">
        <v>1276783.02</v>
      </c>
      <c r="F15" s="105">
        <v>-59968.85</v>
      </c>
      <c r="G15" s="105" t="s">
        <v>19</v>
      </c>
      <c r="H15" s="105" t="s">
        <v>19</v>
      </c>
      <c r="I15" s="105" t="s">
        <v>19</v>
      </c>
      <c r="J15" s="105">
        <v>-1224851.67</v>
      </c>
      <c r="K15" s="105" t="s">
        <v>19</v>
      </c>
      <c r="L15" s="105" t="s">
        <v>19</v>
      </c>
      <c r="M15" s="105">
        <v>0</v>
      </c>
      <c r="N15" s="105">
        <f t="shared" si="1"/>
        <v>0</v>
      </c>
      <c r="O15" s="12"/>
    </row>
    <row r="16" spans="2:15" ht="74.25" customHeight="1">
      <c r="B16" s="100" t="s">
        <v>233</v>
      </c>
      <c r="C16" s="101" t="s">
        <v>234</v>
      </c>
      <c r="D16" s="102">
        <f t="shared" ref="D16:M16" si="2">SUM(D17:D18)</f>
        <v>738483.9</v>
      </c>
      <c r="E16" s="102">
        <f t="shared" si="2"/>
        <v>506214.35</v>
      </c>
      <c r="F16" s="102">
        <f t="shared" si="2"/>
        <v>0</v>
      </c>
      <c r="G16" s="102">
        <f t="shared" si="2"/>
        <v>195.93</v>
      </c>
      <c r="H16" s="102">
        <f t="shared" si="2"/>
        <v>0</v>
      </c>
      <c r="I16" s="102">
        <f t="shared" si="2"/>
        <v>0</v>
      </c>
      <c r="J16" s="102">
        <f t="shared" si="2"/>
        <v>-545184.69999999995</v>
      </c>
      <c r="K16" s="102">
        <f t="shared" si="2"/>
        <v>0</v>
      </c>
      <c r="L16" s="102">
        <f t="shared" si="2"/>
        <v>0</v>
      </c>
      <c r="M16" s="102">
        <f t="shared" si="2"/>
        <v>0</v>
      </c>
      <c r="N16" s="102">
        <f t="shared" si="1"/>
        <v>699709.48</v>
      </c>
      <c r="O16" s="12"/>
    </row>
    <row r="17" spans="1:16" ht="15" customHeight="1">
      <c r="B17" s="103" t="s">
        <v>235</v>
      </c>
      <c r="C17" s="104" t="s">
        <v>230</v>
      </c>
      <c r="D17" s="105">
        <v>738483.9</v>
      </c>
      <c r="E17" s="105">
        <v>27846.05</v>
      </c>
      <c r="F17" s="105">
        <v>2603.8200000000002</v>
      </c>
      <c r="G17" s="105">
        <v>195.93</v>
      </c>
      <c r="H17" s="105" t="s">
        <v>19</v>
      </c>
      <c r="I17" s="105" t="s">
        <v>19</v>
      </c>
      <c r="J17" s="105">
        <v>-69420.22</v>
      </c>
      <c r="K17" s="105" t="s">
        <v>19</v>
      </c>
      <c r="L17" s="105" t="s">
        <v>19</v>
      </c>
      <c r="M17" s="105">
        <v>0</v>
      </c>
      <c r="N17" s="105">
        <f t="shared" si="1"/>
        <v>699709.4800000001</v>
      </c>
      <c r="O17" s="12"/>
    </row>
    <row r="18" spans="1:16" ht="15" customHeight="1">
      <c r="B18" s="103" t="s">
        <v>236</v>
      </c>
      <c r="C18" s="104" t="s">
        <v>232</v>
      </c>
      <c r="D18" s="105">
        <v>0</v>
      </c>
      <c r="E18" s="105">
        <v>478368.3</v>
      </c>
      <c r="F18" s="105">
        <v>-2603.8200000000002</v>
      </c>
      <c r="G18" s="105" t="s">
        <v>19</v>
      </c>
      <c r="H18" s="105" t="s">
        <v>19</v>
      </c>
      <c r="I18" s="105" t="s">
        <v>19</v>
      </c>
      <c r="J18" s="105">
        <v>-475764.47999999998</v>
      </c>
      <c r="K18" s="105" t="s">
        <v>19</v>
      </c>
      <c r="L18" s="105" t="s">
        <v>19</v>
      </c>
      <c r="M18" s="105">
        <v>0</v>
      </c>
      <c r="N18" s="105">
        <f t="shared" si="1"/>
        <v>0</v>
      </c>
      <c r="O18" s="12"/>
    </row>
    <row r="19" spans="1:16" ht="114.75" customHeight="1">
      <c r="B19" s="100" t="s">
        <v>237</v>
      </c>
      <c r="C19" s="101" t="s">
        <v>238</v>
      </c>
      <c r="D19" s="102">
        <f t="shared" ref="D19:M19" si="3">SUM(D20:D21)</f>
        <v>33135.79</v>
      </c>
      <c r="E19" s="102">
        <f t="shared" si="3"/>
        <v>7476.46</v>
      </c>
      <c r="F19" s="102">
        <f t="shared" si="3"/>
        <v>0</v>
      </c>
      <c r="G19" s="102">
        <f t="shared" si="3"/>
        <v>0</v>
      </c>
      <c r="H19" s="102">
        <f t="shared" si="3"/>
        <v>0</v>
      </c>
      <c r="I19" s="102">
        <f t="shared" si="3"/>
        <v>0</v>
      </c>
      <c r="J19" s="102">
        <f t="shared" si="3"/>
        <v>-15142.48</v>
      </c>
      <c r="K19" s="102">
        <f t="shared" si="3"/>
        <v>0</v>
      </c>
      <c r="L19" s="102">
        <f t="shared" si="3"/>
        <v>0</v>
      </c>
      <c r="M19" s="102">
        <f t="shared" si="3"/>
        <v>0</v>
      </c>
      <c r="N19" s="102">
        <f t="shared" si="1"/>
        <v>25469.77</v>
      </c>
      <c r="O19" s="12"/>
    </row>
    <row r="20" spans="1:16" ht="15" customHeight="1">
      <c r="B20" s="103" t="s">
        <v>239</v>
      </c>
      <c r="C20" s="104" t="s">
        <v>230</v>
      </c>
      <c r="D20" s="105">
        <v>33135.79</v>
      </c>
      <c r="E20" s="105" t="s">
        <v>19</v>
      </c>
      <c r="F20" s="105" t="s">
        <v>19</v>
      </c>
      <c r="G20" s="105" t="s">
        <v>19</v>
      </c>
      <c r="H20" s="105" t="s">
        <v>19</v>
      </c>
      <c r="I20" s="105" t="s">
        <v>19</v>
      </c>
      <c r="J20" s="105">
        <v>-9135.23</v>
      </c>
      <c r="K20" s="105" t="s">
        <v>19</v>
      </c>
      <c r="L20" s="105" t="s">
        <v>19</v>
      </c>
      <c r="M20" s="105" t="s">
        <v>19</v>
      </c>
      <c r="N20" s="105">
        <f t="shared" si="1"/>
        <v>24000.560000000001</v>
      </c>
      <c r="O20" s="12"/>
    </row>
    <row r="21" spans="1:16" ht="15" customHeight="1">
      <c r="B21" s="103" t="s">
        <v>240</v>
      </c>
      <c r="C21" s="104" t="s">
        <v>232</v>
      </c>
      <c r="D21" s="105">
        <v>0</v>
      </c>
      <c r="E21" s="105">
        <v>7476.46</v>
      </c>
      <c r="F21" s="105" t="s">
        <v>19</v>
      </c>
      <c r="G21" s="105" t="s">
        <v>19</v>
      </c>
      <c r="H21" s="105" t="s">
        <v>19</v>
      </c>
      <c r="I21" s="105" t="s">
        <v>19</v>
      </c>
      <c r="J21" s="105">
        <v>-6007.25</v>
      </c>
      <c r="K21" s="105" t="s">
        <v>19</v>
      </c>
      <c r="L21" s="105" t="s">
        <v>19</v>
      </c>
      <c r="M21" s="105" t="s">
        <v>19</v>
      </c>
      <c r="N21" s="105">
        <f t="shared" si="1"/>
        <v>1469.21</v>
      </c>
      <c r="O21" s="12"/>
    </row>
    <row r="22" spans="1:16" ht="27.75" customHeight="1">
      <c r="B22" s="100" t="s">
        <v>241</v>
      </c>
      <c r="C22" s="101" t="s">
        <v>242</v>
      </c>
      <c r="D22" s="102">
        <f t="shared" ref="D22:M22" si="4">SUM(D23:D24)</f>
        <v>8830.2999999999993</v>
      </c>
      <c r="E22" s="102">
        <f t="shared" si="4"/>
        <v>1000</v>
      </c>
      <c r="F22" s="102">
        <f t="shared" si="4"/>
        <v>0</v>
      </c>
      <c r="G22" s="102">
        <f t="shared" si="4"/>
        <v>4846.3900000000003</v>
      </c>
      <c r="H22" s="102">
        <f t="shared" si="4"/>
        <v>0</v>
      </c>
      <c r="I22" s="102">
        <f t="shared" si="4"/>
        <v>0</v>
      </c>
      <c r="J22" s="102">
        <f t="shared" si="4"/>
        <v>-5987</v>
      </c>
      <c r="K22" s="102">
        <f t="shared" si="4"/>
        <v>0</v>
      </c>
      <c r="L22" s="102">
        <f t="shared" si="4"/>
        <v>0</v>
      </c>
      <c r="M22" s="102">
        <f t="shared" si="4"/>
        <v>0</v>
      </c>
      <c r="N22" s="102">
        <f t="shared" si="1"/>
        <v>8689.6899999999987</v>
      </c>
      <c r="O22" s="12"/>
    </row>
    <row r="23" spans="1:16" ht="15" customHeight="1">
      <c r="B23" s="103" t="s">
        <v>243</v>
      </c>
      <c r="C23" s="104" t="s">
        <v>230</v>
      </c>
      <c r="D23" s="105">
        <v>1941.06</v>
      </c>
      <c r="E23" s="105">
        <v>0</v>
      </c>
      <c r="F23" s="105">
        <v>54</v>
      </c>
      <c r="G23" s="105">
        <v>4846.3900000000003</v>
      </c>
      <c r="H23" s="105" t="s">
        <v>19</v>
      </c>
      <c r="I23" s="105" t="s">
        <v>19</v>
      </c>
      <c r="J23" s="105">
        <v>-4888.5</v>
      </c>
      <c r="K23" s="105" t="s">
        <v>19</v>
      </c>
      <c r="L23" s="105" t="s">
        <v>19</v>
      </c>
      <c r="M23" s="105" t="s">
        <v>19</v>
      </c>
      <c r="N23" s="105">
        <f t="shared" si="1"/>
        <v>1952.9500000000007</v>
      </c>
      <c r="O23" s="12"/>
    </row>
    <row r="24" spans="1:16" ht="15" customHeight="1">
      <c r="B24" s="103" t="s">
        <v>244</v>
      </c>
      <c r="C24" s="104" t="s">
        <v>232</v>
      </c>
      <c r="D24" s="105">
        <v>6889.24</v>
      </c>
      <c r="E24" s="105">
        <v>1000</v>
      </c>
      <c r="F24" s="105">
        <v>-54</v>
      </c>
      <c r="G24" s="105" t="s">
        <v>19</v>
      </c>
      <c r="H24" s="105" t="s">
        <v>19</v>
      </c>
      <c r="I24" s="105" t="s">
        <v>19</v>
      </c>
      <c r="J24" s="105">
        <v>-1098.5</v>
      </c>
      <c r="K24" s="105" t="s">
        <v>19</v>
      </c>
      <c r="L24" s="105" t="s">
        <v>19</v>
      </c>
      <c r="M24" s="105" t="s">
        <v>19</v>
      </c>
      <c r="N24" s="105">
        <f t="shared" si="1"/>
        <v>6736.74</v>
      </c>
      <c r="O24" s="12"/>
    </row>
    <row r="25" spans="1:16" ht="28.5" customHeight="1">
      <c r="B25" s="100" t="s">
        <v>245</v>
      </c>
      <c r="C25" s="101" t="s">
        <v>246</v>
      </c>
      <c r="D25" s="102">
        <f t="shared" ref="D25:M25" si="5">SUM(D13,D16,D19,D22)</f>
        <v>954819.2300000001</v>
      </c>
      <c r="E25" s="102">
        <f t="shared" si="5"/>
        <v>1791473.83</v>
      </c>
      <c r="F25" s="102">
        <f t="shared" si="5"/>
        <v>0</v>
      </c>
      <c r="G25" s="102">
        <f t="shared" si="5"/>
        <v>5042.3200000000006</v>
      </c>
      <c r="H25" s="102">
        <f t="shared" si="5"/>
        <v>0</v>
      </c>
      <c r="I25" s="102">
        <f t="shared" si="5"/>
        <v>0</v>
      </c>
      <c r="J25" s="102">
        <f t="shared" si="5"/>
        <v>-1858535.64</v>
      </c>
      <c r="K25" s="102">
        <f t="shared" si="5"/>
        <v>0</v>
      </c>
      <c r="L25" s="102">
        <f t="shared" si="5"/>
        <v>-16.829999999999998</v>
      </c>
      <c r="M25" s="102">
        <f t="shared" si="5"/>
        <v>0</v>
      </c>
      <c r="N25" s="102">
        <f t="shared" si="1"/>
        <v>892782.91</v>
      </c>
      <c r="O25" s="12"/>
    </row>
    <row r="26" spans="1:16" ht="15" customHeight="1">
      <c r="B26" s="204" t="s">
        <v>256</v>
      </c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</row>
    <row r="27" spans="1:16" customFormat="1" ht="15" customHeight="1">
      <c r="A27" s="15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</row>
    <row r="28" spans="1:16" customFormat="1" ht="15" customHeight="1">
      <c r="A28" s="15"/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P28" s="15"/>
    </row>
    <row r="29" spans="1:16" s="94" customFormat="1" ht="12.75" customHeight="1">
      <c r="A29" s="15"/>
    </row>
    <row r="30" spans="1:16" ht="15" customHeight="1"/>
    <row r="31" spans="1:16" ht="15" customHeight="1"/>
  </sheetData>
  <mergeCells count="10">
    <mergeCell ref="B26:N28"/>
    <mergeCell ref="B10:B11"/>
    <mergeCell ref="C10:C11"/>
    <mergeCell ref="B1:N1"/>
    <mergeCell ref="B5:N5"/>
    <mergeCell ref="B6:N6"/>
    <mergeCell ref="B8:N8"/>
    <mergeCell ref="D10:D11"/>
    <mergeCell ref="E10:M10"/>
    <mergeCell ref="N10:N1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1</vt:i4>
      </vt:variant>
    </vt:vector>
  </HeadingPairs>
  <TitlesOfParts>
    <vt:vector size="4" baseType="lpstr">
      <vt:lpstr>FBA</vt:lpstr>
      <vt:lpstr>VRA</vt:lpstr>
      <vt:lpstr>Finansavimo sumos</vt:lpstr>
      <vt:lpstr>FBA!Print_Titles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Anna Belych</dc:creator>
  <cp:lastModifiedBy>Vida Serapinienė</cp:lastModifiedBy>
  <cp:lastPrinted>2023-07-19T07:32:42Z</cp:lastPrinted>
  <dcterms:created xsi:type="dcterms:W3CDTF">2009-07-20T14:30:53Z</dcterms:created>
  <dcterms:modified xsi:type="dcterms:W3CDTF">2023-07-19T07:53:48Z</dcterms:modified>
</cp:coreProperties>
</file>