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nansinių ataskaitų rinkinys 2022-09-30\"/>
    </mc:Choice>
  </mc:AlternateContent>
  <xr:revisionPtr revIDLastSave="0" documentId="13_ncr:1_{AB6D8575-9031-405C-A3E4-EF7257D4346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BA" sheetId="1" r:id="rId1"/>
    <sheet name="VRA" sheetId="2" r:id="rId2"/>
    <sheet name="Finansavimo sumos" sheetId="3" r:id="rId3"/>
  </sheets>
  <definedNames>
    <definedName name="_xlnm.Print_Titles" localSheetId="0">FBA!$19:$19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3" l="1"/>
  <c r="N24" i="3"/>
  <c r="N23" i="3"/>
  <c r="M22" i="3"/>
  <c r="L22" i="3"/>
  <c r="K22" i="3"/>
  <c r="J22" i="3"/>
  <c r="I22" i="3"/>
  <c r="H22" i="3"/>
  <c r="G22" i="3"/>
  <c r="F22" i="3"/>
  <c r="E22" i="3"/>
  <c r="D22" i="3"/>
  <c r="N21" i="3"/>
  <c r="N20" i="3"/>
  <c r="M19" i="3"/>
  <c r="L19" i="3"/>
  <c r="K19" i="3"/>
  <c r="J19" i="3"/>
  <c r="I19" i="3"/>
  <c r="H19" i="3"/>
  <c r="G19" i="3"/>
  <c r="F19" i="3"/>
  <c r="E19" i="3"/>
  <c r="D19" i="3"/>
  <c r="N18" i="3"/>
  <c r="N17" i="3"/>
  <c r="M16" i="3"/>
  <c r="L16" i="3"/>
  <c r="K16" i="3"/>
  <c r="J16" i="3"/>
  <c r="I16" i="3"/>
  <c r="H16" i="3"/>
  <c r="G16" i="3"/>
  <c r="F16" i="3"/>
  <c r="E16" i="3"/>
  <c r="D16" i="3"/>
  <c r="N15" i="3"/>
  <c r="N14" i="3"/>
  <c r="M13" i="3"/>
  <c r="M25" i="3" s="1"/>
  <c r="L13" i="3"/>
  <c r="K13" i="3"/>
  <c r="K25" i="3" s="1"/>
  <c r="J13" i="3"/>
  <c r="J25" i="3" s="1"/>
  <c r="I13" i="3"/>
  <c r="I25" i="3" s="1"/>
  <c r="H13" i="3"/>
  <c r="G13" i="3"/>
  <c r="F13" i="3"/>
  <c r="F25" i="3" s="1"/>
  <c r="E13" i="3"/>
  <c r="E25" i="3" s="1"/>
  <c r="D13" i="3"/>
  <c r="G25" i="3" l="1"/>
  <c r="N16" i="3"/>
  <c r="N13" i="3"/>
  <c r="N22" i="3"/>
  <c r="N19" i="3"/>
  <c r="H25" i="3"/>
  <c r="D25" i="3"/>
  <c r="J47" i="2"/>
  <c r="I47" i="2"/>
  <c r="J31" i="2"/>
  <c r="I31" i="2"/>
  <c r="J28" i="2"/>
  <c r="I28" i="2"/>
  <c r="J22" i="2"/>
  <c r="J21" i="2" s="1"/>
  <c r="J46" i="2" s="1"/>
  <c r="J54" i="2" s="1"/>
  <c r="J56" i="2" s="1"/>
  <c r="I22" i="2"/>
  <c r="H90" i="1"/>
  <c r="G90" i="1"/>
  <c r="H86" i="1"/>
  <c r="H84" i="1" s="1"/>
  <c r="G86" i="1"/>
  <c r="G84" i="1" s="1"/>
  <c r="H75" i="1"/>
  <c r="H69" i="1" s="1"/>
  <c r="G75" i="1"/>
  <c r="G69" i="1" s="1"/>
  <c r="H65" i="1"/>
  <c r="G65" i="1"/>
  <c r="H59" i="1"/>
  <c r="G59" i="1"/>
  <c r="H49" i="1"/>
  <c r="G49" i="1"/>
  <c r="H42" i="1"/>
  <c r="H41" i="1" s="1"/>
  <c r="G42" i="1"/>
  <c r="G41" i="1" s="1"/>
  <c r="H27" i="1"/>
  <c r="H20" i="1" s="1"/>
  <c r="H58" i="1" s="1"/>
  <c r="G27" i="1"/>
  <c r="H21" i="1"/>
  <c r="G21" i="1"/>
  <c r="I21" i="2" l="1"/>
  <c r="I46" i="2" s="1"/>
  <c r="N25" i="3"/>
  <c r="I54" i="2"/>
  <c r="I56" i="2" s="1"/>
  <c r="G64" i="1"/>
  <c r="G94" i="1" s="1"/>
  <c r="H64" i="1"/>
  <c r="H94" i="1" s="1"/>
  <c r="G20" i="1"/>
  <c r="G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G38" authorId="0" shapeId="0" xr:uid="{D2B1A959-EFC5-4D7E-8BFE-01FB99B629EC}">
      <text>
        <r>
          <rPr>
            <sz val="9"/>
            <color indexed="8"/>
            <rFont val="Tahoma"/>
            <family val="2"/>
          </rPr>
          <t>#02_1_G39#</t>
        </r>
      </text>
    </comment>
    <comment ref="G68" authorId="0" shapeId="0" xr:uid="{6D5BD153-4947-4C6B-B06A-F386BA2E2210}">
      <text>
        <r>
          <rPr>
            <sz val="9"/>
            <color indexed="8"/>
            <rFont val="Tahoma"/>
            <family val="2"/>
          </rPr>
          <t>#02_1_G68#</t>
        </r>
      </text>
    </comment>
    <comment ref="G74" authorId="0" shapeId="0" xr:uid="{775CF8DD-553C-4903-B759-C0A9C657C9FE}">
      <text>
        <r>
          <rPr>
            <sz val="9"/>
            <color indexed="8"/>
            <rFont val="Tahoma"/>
            <family val="2"/>
          </rPr>
          <t>#02_1_G74#</t>
        </r>
      </text>
    </comment>
    <comment ref="G76" authorId="0" shapeId="0" xr:uid="{D9B9C3FF-4CF7-48A2-B219-B2C20E747C13}">
      <text>
        <r>
          <rPr>
            <sz val="9"/>
            <color indexed="8"/>
            <rFont val="Tahoma"/>
            <family val="2"/>
          </rPr>
          <t>#02_1_G76#</t>
        </r>
      </text>
    </comment>
    <comment ref="G77" authorId="0" shapeId="0" xr:uid="{99748ABC-2D8F-447A-9FAB-D9F15F415B43}">
      <text>
        <r>
          <rPr>
            <sz val="9"/>
            <color indexed="8"/>
            <rFont val="Tahoma"/>
            <family val="2"/>
          </rPr>
          <t>#02_1_G77#</t>
        </r>
      </text>
    </comment>
    <comment ref="G78" authorId="0" shapeId="0" xr:uid="{A4B5C470-C3F4-471C-8A64-65CB53B84359}">
      <text>
        <r>
          <rPr>
            <sz val="9"/>
            <color indexed="8"/>
            <rFont val="Tahoma"/>
            <family val="2"/>
          </rPr>
          <t>#02_1_G78#</t>
        </r>
      </text>
    </comment>
    <comment ref="G81" authorId="0" shapeId="0" xr:uid="{3AB0C01E-5933-4CA5-9E18-E5902F8778BB}">
      <text>
        <r>
          <rPr>
            <sz val="9"/>
            <color indexed="8"/>
            <rFont val="Tahoma"/>
            <family val="2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48756B71-3A94-4579-8EC9-D794C1E935B7}">
      <text>
        <r>
          <rPr>
            <sz val="9"/>
            <color indexed="8"/>
            <rFont val="Tahoma"/>
            <family val="2"/>
          </rPr>
          <t xml:space="preserve">#03_2_I23#
</t>
        </r>
      </text>
    </comment>
    <comment ref="I24" authorId="0" shapeId="0" xr:uid="{BFB648B3-3F34-4DCC-8BAC-9EF3F28A189D}">
      <text>
        <r>
          <rPr>
            <sz val="9"/>
            <color indexed="8"/>
            <rFont val="Tahoma"/>
            <family val="2"/>
          </rPr>
          <t xml:space="preserve">#03_2_I24#
</t>
        </r>
      </text>
    </comment>
    <comment ref="I25" authorId="0" shapeId="0" xr:uid="{C071061F-D317-40FB-8365-432955B0297D}">
      <text>
        <r>
          <rPr>
            <sz val="9"/>
            <color indexed="8"/>
            <rFont val="Tahoma"/>
            <family val="2"/>
          </rPr>
          <t>#03_2_I25#</t>
        </r>
      </text>
    </comment>
    <comment ref="I26" authorId="0" shapeId="0" xr:uid="{C40354B0-0165-4BD9-8BC0-83B819F7666E}">
      <text>
        <r>
          <rPr>
            <sz val="9"/>
            <color indexed="8"/>
            <rFont val="Tahoma"/>
            <family val="2"/>
          </rPr>
          <t>#03_2_I26#</t>
        </r>
      </text>
    </comment>
    <comment ref="I32" authorId="0" shapeId="0" xr:uid="{FECB358B-4ECF-4C25-92C7-5AE090EC24AF}">
      <text>
        <r>
          <rPr>
            <sz val="9"/>
            <color indexed="8"/>
            <rFont val="Tahoma"/>
            <family val="2"/>
          </rPr>
          <t>#03_2_I32#</t>
        </r>
      </text>
    </comment>
    <comment ref="I33" authorId="0" shapeId="0" xr:uid="{7345C2C2-62E2-4C79-AAE8-F06F571AE395}">
      <text>
        <r>
          <rPr>
            <sz val="9"/>
            <color indexed="8"/>
            <rFont val="Tahoma"/>
            <family val="2"/>
          </rPr>
          <t>#03_2_I33#</t>
        </r>
      </text>
    </comment>
    <comment ref="I34" authorId="0" shapeId="0" xr:uid="{C5F61007-07EA-4DF1-B8DC-EBBDC6485A74}">
      <text>
        <r>
          <rPr>
            <sz val="9"/>
            <color indexed="8"/>
            <rFont val="Tahoma"/>
            <family val="2"/>
          </rPr>
          <t>#03_2_I34#</t>
        </r>
      </text>
    </comment>
    <comment ref="I35" authorId="0" shapeId="0" xr:uid="{EDA3EF87-8A77-43EA-9AE8-FDCF29655A19}">
      <text>
        <r>
          <rPr>
            <sz val="9"/>
            <color indexed="8"/>
            <rFont val="Tahoma"/>
            <family val="2"/>
          </rPr>
          <t>#03_2_I35#</t>
        </r>
      </text>
    </comment>
    <comment ref="I36" authorId="0" shapeId="0" xr:uid="{67FDE22D-BD72-4C60-86EC-D2DBD84DDFFB}">
      <text>
        <r>
          <rPr>
            <sz val="9"/>
            <color indexed="8"/>
            <rFont val="Tahoma"/>
            <family val="2"/>
          </rPr>
          <t>#03_2_I36#</t>
        </r>
      </text>
    </comment>
    <comment ref="I37" authorId="0" shapeId="0" xr:uid="{F1A85EEA-1979-4AB3-8E35-95B5C6460DB3}">
      <text>
        <r>
          <rPr>
            <sz val="9"/>
            <color indexed="8"/>
            <rFont val="Tahoma"/>
            <family val="2"/>
          </rPr>
          <t>#03_2_I37#</t>
        </r>
      </text>
    </comment>
    <comment ref="I38" authorId="0" shapeId="0" xr:uid="{2B1F2DDC-69A9-4206-ACCC-0AC10FCE6E44}">
      <text>
        <r>
          <rPr>
            <sz val="9"/>
            <color indexed="8"/>
            <rFont val="Tahoma"/>
            <family val="2"/>
          </rPr>
          <t>#03_2_I38#</t>
        </r>
      </text>
    </comment>
    <comment ref="I39" authorId="0" shapeId="0" xr:uid="{9F5797C2-0757-4E9C-ADCE-21003157A2A4}">
      <text>
        <r>
          <rPr>
            <sz val="9"/>
            <color indexed="8"/>
            <rFont val="Tahoma"/>
            <family val="2"/>
          </rPr>
          <t>#03_2_I39#</t>
        </r>
      </text>
    </comment>
    <comment ref="I40" authorId="0" shapeId="0" xr:uid="{4FB3DE00-277E-454E-8DD9-BB3DEBAD8F92}">
      <text>
        <r>
          <rPr>
            <sz val="9"/>
            <color indexed="8"/>
            <rFont val="Tahoma"/>
            <family val="2"/>
          </rPr>
          <t>#03_2_I40#</t>
        </r>
      </text>
    </comment>
    <comment ref="I41" authorId="0" shapeId="0" xr:uid="{856738C8-FCD3-421F-AE1A-E248BA56BC3E}">
      <text>
        <r>
          <rPr>
            <sz val="9"/>
            <color indexed="8"/>
            <rFont val="Tahoma"/>
            <family val="2"/>
          </rPr>
          <t>#03_2_I41#</t>
        </r>
      </text>
    </comment>
    <comment ref="I42" authorId="0" shapeId="0" xr:uid="{413BD138-B2AD-49DE-8806-62C18E14BE56}">
      <text>
        <r>
          <rPr>
            <sz val="9"/>
            <color indexed="8"/>
            <rFont val="Tahoma"/>
            <family val="2"/>
          </rPr>
          <t>#03_2_I42#</t>
        </r>
      </text>
    </comment>
    <comment ref="I43" authorId="0" shapeId="0" xr:uid="{368F01CA-FABA-4FB0-97FE-3AB97DB38F08}">
      <text>
        <r>
          <rPr>
            <sz val="9"/>
            <color indexed="8"/>
            <rFont val="Tahoma"/>
            <family val="2"/>
          </rPr>
          <t>#03_2_I43#</t>
        </r>
      </text>
    </comment>
    <comment ref="I44" authorId="0" shapeId="0" xr:uid="{2A386B23-F8E1-452D-9A3B-B4E4E7D57759}">
      <text>
        <r>
          <rPr>
            <sz val="9"/>
            <color indexed="8"/>
            <rFont val="Tahoma"/>
            <family val="2"/>
          </rPr>
          <t>#03_2_I44#</t>
        </r>
      </text>
    </comment>
    <comment ref="I45" authorId="0" shapeId="0" xr:uid="{BB60D01F-BEA4-40C4-B02E-0E3868262A3E}">
      <text>
        <r>
          <rPr>
            <sz val="9"/>
            <color indexed="8"/>
            <rFont val="Tahoma"/>
            <family val="2"/>
          </rPr>
          <t>#03_2_I45#</t>
        </r>
      </text>
    </comment>
    <comment ref="I53" authorId="0" shapeId="0" xr:uid="{969041E8-D07F-44D5-94D5-15E8661BFDA4}">
      <text>
        <r>
          <rPr>
            <sz val="9"/>
            <color indexed="8"/>
            <rFont val="Tahoma"/>
            <family val="2"/>
          </rPr>
          <t>#03_2_I53#</t>
        </r>
      </text>
    </comment>
    <comment ref="I55" authorId="0" shapeId="0" xr:uid="{3FB365C8-0685-433A-9C71-08DBD3092FBE}">
      <text>
        <r>
          <rPr>
            <sz val="9"/>
            <color indexed="8"/>
            <rFont val="Tahoma"/>
            <family val="2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14" authorId="0" shapeId="0" xr:uid="{12A5AEBF-8E6F-4706-8B87-F342DD3E33AA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 xr:uid="{3CC764EA-8FEB-4C76-8BD4-73958CDBE434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 xr:uid="{CA1AE449-3FF4-4E78-BD78-1DF7EDB6F5E2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 xr:uid="{F28E9747-E11D-44B6-89C9-35762CD4C0C1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 xr:uid="{93813A7A-8766-4AAB-A427-A1EACBC15E93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 xr:uid="{0E729562-615B-4BFE-88CE-7FA10431050A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 xr:uid="{C8D0E851-D80C-4533-AB31-B30A1A6C19A7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 xr:uid="{CD6AEF1D-C86B-480B-A339-807032612CBE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 xr:uid="{B6852CEF-198F-4235-A3CD-30C3E9612BDA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 xr:uid="{FFF26E36-55CC-4D21-BD55-98CC816595A0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 xr:uid="{6CECC664-1974-4047-99D0-0C907C8449EB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 xr:uid="{55D53294-0CAC-432F-98AB-323344CB2D57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 xr:uid="{1F072E6E-B9C3-49B8-A460-E439B9EF9524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 xr:uid="{94EB2A28-B204-4A13-842F-454AF485B00A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 xr:uid="{6B0233A8-FBA7-46DC-AB46-3844654A69DE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 xr:uid="{2307C8C9-E5F4-438A-99C8-866714E76EF1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 xr:uid="{0015BCE2-A975-4798-99BB-25DF5EB0C2F4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 xr:uid="{66990EE2-2A0E-4403-8CE0-80DFB2D3B538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 xr:uid="{F3FF4B39-6383-49B0-B3DD-74C1BB19A3FD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 xr:uid="{31DE9B42-0A9A-4D46-AEB6-F2BBDD8939C8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 xr:uid="{A34D5173-ECDD-4A00-B175-D4C07762D8E6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 xr:uid="{92B5C5AE-3E45-4459-A7B6-9A9A30D39947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 xr:uid="{5FA98DA0-C636-44B0-AB38-2CE670E90DB4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 xr:uid="{944CDCBA-2578-443D-BE1C-BEEB76503D29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 xr:uid="{4251BD47-74D2-41FF-9ACC-689586DE5E35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 xr:uid="{AF3022B7-CACC-4F13-99FA-6C438D814CBF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 xr:uid="{0D33B730-BE1D-4B9C-BCF6-B4504BD7D32C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 xr:uid="{BBB9769C-EEBA-4E04-8B83-3AFE658D380F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 xr:uid="{DC4866E0-D3C6-4C19-800D-EBE486A607CF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 xr:uid="{FFA4F60E-CBF4-4AF4-90FA-2E6209F1C6B3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 xr:uid="{0EA6DB76-A980-414E-8CE5-44F8A7C1E13E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 xr:uid="{20FE3A73-504D-4005-84F4-352ECAF65B0C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 xr:uid="{CB255485-7646-4FDD-A595-A289E58AF33C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 xr:uid="{D5721A34-0156-4782-9305-38D3AB1AB497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 xr:uid="{06B6E63A-BC76-467E-A400-019C1A28CFB2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 xr:uid="{1BD2306E-CDE2-44DF-957D-4E6F81F98A62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 xr:uid="{451FA1DA-D0E9-4268-97ED-53F64AE01D30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 xr:uid="{50E19D3B-CB5B-4386-B701-28AECD202644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 xr:uid="{82A4A500-D870-4F39-81A3-71C627948DAF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 xr:uid="{6217CAEB-C1DE-43C7-BCDD-520840EF574F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 xr:uid="{B87AF897-826F-4D87-A04E-0BE260ED78C5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 xr:uid="{4D1C3649-E5D2-42F9-A979-38ADEE5EA51E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 xr:uid="{61F8A4C4-5D08-47E1-96AA-4E560E242E2A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 xr:uid="{139EA9E2-A291-4303-B5A8-6F97717A4CBA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 xr:uid="{2196B838-A98B-401D-B0F9-30FD2B27A931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 xr:uid="{275000E6-8D2F-41DC-8397-9653A6194AE4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 xr:uid="{DA24E977-009A-4FB4-83A8-B6D0A5F3C029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 xr:uid="{F673E909-6ADE-42AD-9DCC-87EB76F4AE96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 xr:uid="{465B9ECC-C871-4D80-AC10-DF14998C62D3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 xr:uid="{9E980481-481C-407B-8F0E-9A5DFC35B419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 xr:uid="{B3307BC1-EDAB-43A8-B9E4-E6FCAA2FA3FE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 xr:uid="{27437F6E-2687-456A-A64A-DC2CC60A1D9A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 xr:uid="{EEBAC5D3-0C53-406A-B581-C0247C93304F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 xr:uid="{97AD2A66-1347-428A-A0A6-8BA43EB31C49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 xr:uid="{7800F0AC-C031-4CCB-8A74-DC6C18039303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 xr:uid="{EE3E165B-6555-490F-A8F1-05820547FE00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 xr:uid="{0F23C84C-FD6A-42EA-A1C2-55234CD279FB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 xr:uid="{ADFC623D-88A3-4DAA-AFAE-D070696463D5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 xr:uid="{91D7BB04-CACE-4F8D-9322-14B3F12A9197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 xr:uid="{E920F765-7A54-437D-8CBA-0D0681B0BEEF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 xr:uid="{70747389-7062-4BEC-BBDF-2AEBB8413D4A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 xr:uid="{9CF59D63-DF9A-40E3-868C-08BBA8871997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 xr:uid="{1C5B683C-812A-4F73-BDE6-7970EA15B6AF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 xr:uid="{01501CA8-F0C2-4F98-9B82-5D5CD88395FE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 xr:uid="{90048A87-C573-4AB6-AB80-FAE06E8AB403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 xr:uid="{6BAFE294-6237-4E95-BD12-E31DF86782BE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 xr:uid="{DBB320D2-C242-46FE-8712-AC21F9532714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 xr:uid="{DB0FAD5B-CB43-4E09-B421-406DE0412093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 xr:uid="{91437C0D-A325-4DA4-B2BA-58D74BE5847A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 xr:uid="{C7534211-62DD-4E76-8663-24E91C5990AD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 xr:uid="{2A1533F0-6936-4153-85DD-8990AE80C388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 xr:uid="{4722C557-47E2-4B06-B6E9-FE3CBB94AFFE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 xr:uid="{705E789F-A621-43D6-8653-53CA427A3427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 xr:uid="{E0963D05-2332-4AD7-BDE0-B5A9F7842E11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 xr:uid="{8FC9BEAE-AD5C-4E67-913F-D15513728EB3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 xr:uid="{EDFC0478-A90C-4E34-9E42-678F724FF9D1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 xr:uid="{4CB5A389-6AFF-4F46-B45D-722C8049939F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 xr:uid="{70BACD30-F851-4436-9EF1-5F8C32E78B4A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 xr:uid="{19EA6603-8E8E-4DD2-85D4-46E8F3BA6941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 xr:uid="{A511FF53-D30A-4D86-B2E9-C89E26AA5010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<sst xmlns="http://schemas.openxmlformats.org/spreadsheetml/2006/main" count="508" uniqueCount="280">
  <si>
    <t/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</si>
  <si>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</si>
  <si>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</si>
  <si>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</si>
  <si>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</si>
  <si>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</si>
  <si>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</si>
  <si>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</si>
  <si>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</si>
  <si>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</si>
  <si>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</si>
  <si>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</si>
  <si>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</si>
  <si>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</si>
  <si>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</si>
  <si>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</si>
  <si>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</si>
  <si>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</si>
  <si>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</si>
  <si>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</si>
  <si>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</si>
  <si>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</si>
  <si>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</si>
  <si>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</si>
  <si>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</si>
  <si>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</si>
  <si>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</si>
  <si>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</si>
  <si>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</si>
  <si>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</si>
  <si>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</si>
  <si>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</si>
  <si>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</si>
  <si>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</si>
  <si>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</si>
  <si>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II.4</t>
  </si>
  <si>
    <t>II.5</t>
  </si>
  <si>
    <t>Mašinos ir įrenginiai</t>
  </si>
  <si>
    <t>II.6</t>
  </si>
  <si>
    <t>Transporto priemonės</t>
  </si>
  <si>
    <t>II.7</t>
  </si>
  <si>
    <t>II.8</t>
  </si>
  <si>
    <t>II.9</t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</si>
  <si>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</si>
  <si>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</si>
  <si>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</si>
  <si>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</si>
  <si>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</si>
  <si>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</si>
  <si>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</si>
  <si>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</si>
  <si>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</si>
  <si>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</si>
  <si>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</si>
  <si>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</si>
  <si>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</si>
  <si>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</si>
  <si>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</si>
  <si>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</si>
  <si>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</si>
  <si>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</si>
  <si>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</si>
  <si>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</si>
  <si>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</si>
  <si>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</si>
  <si>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</si>
  <si>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</si>
  <si>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</si>
  <si>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</si>
  <si>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</si>
  <si>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</si>
  <si>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</si>
  <si>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</si>
  <si>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</si>
  <si>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</si>
  <si>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</si>
  <si>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</si>
  <si>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</si>
  <si>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</si>
  <si>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</si>
  <si>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</si>
  <si>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</si>
  <si>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</si>
  <si>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</si>
  <si>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</si>
  <si>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</si>
  <si>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</si>
  <si>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</si>
  <si>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</si>
  <si>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</si>
  <si>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</si>
  <si>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</si>
  <si>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</si>
  <si>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</si>
  <si>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</si>
  <si>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</si>
  <si>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</si>
  <si>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</si>
  <si>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</si>
  <si>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</si>
  <si>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</si>
  <si>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</si>
  <si>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</si>
  <si>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</si>
  <si>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</si>
  <si>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</si>
  <si>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</si>
  <si>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</si>
  <si>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</si>
  <si>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</si>
  <si>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</si>
  <si>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</si>
  <si>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</si>
  <si>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</si>
  <si>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</si>
  <si>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</si>
  <si>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</si>
  <si>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</si>
  <si>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</si>
  <si>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</si>
  <si>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</si>
  <si>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</si>
  <si>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</si>
  <si>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</si>
  <si>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</si>
  <si>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</si>
  <si>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</si>
  <si>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</si>
  <si>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</si>
  <si>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</si>
  <si>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</si>
  <si>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</si>
  <si>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</si>
  <si>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</si>
  <si>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</si>
  <si>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</si>
  <si>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</si>
  <si>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</si>
  <si>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</si>
  <si>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</si>
  <si>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</si>
  <si>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</si>
  <si>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</si>
  <si>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</si>
  <si>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</si>
  <si>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</si>
  <si>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</si>
  <si>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</si>
  <si>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</si>
  <si>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</si>
  <si>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</si>
  <si>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</si>
  <si>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</si>
  <si>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</si>
  <si>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</si>
  <si>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</si>
  <si>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</si>
  <si>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</si>
  <si>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</si>
  <si>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</si>
  <si>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</si>
  <si>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</si>
  <si>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</si>
  <si>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</si>
  <si>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</si>
  <si>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</si>
  <si>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</si>
  <si>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</si>
  <si>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</si>
  <si>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</si>
  <si>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</si>
  <si>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</si>
  <si>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</si>
  <si>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</si>
  <si>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</si>
  <si>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</si>
  <si>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</si>
  <si>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</si>
  <si>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</si>
  <si>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</si>
  <si>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</si>
  <si>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</si>
  <si>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</si>
  <si>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</si>
  <si>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</si>
  <si>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</si>
  <si>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</si>
  <si>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</si>
  <si>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</si>
  <si>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</si>
  <si>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</si>
  <si>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</si>
  <si>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</si>
  <si>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</si>
  <si>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</si>
  <si>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</si>
  <si>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</si>
  <si>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</si>
  <si>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</si>
  <si>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</si>
  <si>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</si>
  <si>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</si>
  <si>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</si>
  <si>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</si>
  <si>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</si>
  <si>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</si>
  <si>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</si>
  <si>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</si>
  <si>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</si>
  <si>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</si>
  <si>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</si>
  <si>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</si>
  <si>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</si>
  <si>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</si>
  <si>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</si>
  <si>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</si>
  <si>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</si>
  <si>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</si>
  <si>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</si>
  <si>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</si>
  <si>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</si>
  <si>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</si>
  <si>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</si>
  <si>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</si>
  <si>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</si>
  <si>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</si>
  <si>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</si>
  <si>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</si>
  <si>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</si>
  <si>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</si>
  <si>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</si>
  <si>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</si>
  <si>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</si>
  <si>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</si>
  <si>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</si>
  <si>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</si>
  <si>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</si>
  <si>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</si>
  <si>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</si>
  <si>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</si>
  <si>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</si>
  <si>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</si>
  <si>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</si>
  <si>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</si>
  <si>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</si>
  <si>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</si>
  <si>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</si>
  <si>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Pateikimo valiuta ir tikslumas: eurais arba tūkstančiais eurų</t>
  </si>
  <si>
    <t>Infrastruktūros statiniai</t>
  </si>
  <si>
    <t>Kiti statiniai</t>
  </si>
  <si>
    <t>Kultūros ir kitos vertybės</t>
  </si>
  <si>
    <t>Mineraliniai ištekliai</t>
  </si>
  <si>
    <t>Kitas ilgalaikis turtas</t>
  </si>
  <si>
    <t>(viešojo sektoriaus subjekto vadovo arba jo įgalioto administracijos vadovo pareigų pavadinimas)</t>
  </si>
  <si>
    <t xml:space="preserve">(ataskaitą parengusio asmens pareigų pavadinimas)                   </t>
  </si>
  <si>
    <t>191791956, Klaipėdos g. 20, Priekulė, Klaipėdos r.</t>
  </si>
  <si>
    <t>Baldai, biuro įranga ir kitas ilgalaikis materialusis turtas</t>
  </si>
  <si>
    <t>Klaipėdos r. Priekulės Ievos Simonaitytės gimnazija</t>
  </si>
  <si>
    <t>Viktorija Kaprizkina</t>
  </si>
  <si>
    <t>PAGAL  2022-09-30 D. DUOMENIS</t>
  </si>
  <si>
    <t>Antanas Alčauskis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</si>
  <si>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</si>
  <si>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2022-10-25  Nr.____</t>
  </si>
  <si>
    <r>
      <rPr>
        <u/>
        <sz val="10"/>
        <rFont val="Arial"/>
        <family val="2"/>
      </rPr>
      <t xml:space="preserve">Direktorius </t>
    </r>
    <r>
      <rPr>
        <sz val="10"/>
        <rFont val="Arial"/>
        <family val="2"/>
      </rPr>
      <t xml:space="preserve">                               </t>
    </r>
  </si>
  <si>
    <r>
      <rPr>
        <u/>
        <sz val="10"/>
        <rFont val="Arial"/>
        <family val="2"/>
      </rPr>
      <t>Centralizuotos biudžetinių įstaigų buhalterinės apskaitos skyriaus vedėja</t>
    </r>
    <r>
      <rPr>
        <sz val="10"/>
        <rFont val="Arial"/>
        <family val="2"/>
      </rPr>
      <t xml:space="preserve">                                    </t>
    </r>
  </si>
  <si>
    <t>Centralizuotos biudžetinių įstaigų buhalterinės apskaitos skyriaus vedėja</t>
  </si>
  <si>
    <t xml:space="preserve">   (finansinę apskaitą tvarkančio asmanes, centralizuotos apskaitos įstaigos vadovo arba jo įgalioto asmens pareigų pavadinimas)</t>
  </si>
  <si>
    <t>Direktorius</t>
  </si>
  <si>
    <t>P03</t>
  </si>
  <si>
    <t>P04</t>
  </si>
  <si>
    <t>P08</t>
  </si>
  <si>
    <t>P09</t>
  </si>
  <si>
    <t>P10</t>
  </si>
  <si>
    <t>P11</t>
  </si>
  <si>
    <t>P12</t>
  </si>
  <si>
    <t>P15</t>
  </si>
  <si>
    <t>P17</t>
  </si>
  <si>
    <t>P18</t>
  </si>
  <si>
    <t>P21</t>
  </si>
  <si>
    <t>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</si>
</sst>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family val="2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color indexed="8"/>
      <name val="Tahoma"/>
      <family val="2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u/>
      <sz val="11"/>
      <name val="TimesNewRoman,Bold"/>
      <charset val="186"/>
    </font>
    <font>
      <i/>
      <sz val="11"/>
      <name val="TimesNewRoman,Bold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z val="9"/>
      <color indexed="8"/>
      <name val="Tahoma"/>
      <family val="2"/>
      <charset val="186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  <charset val="186"/>
    </font>
    <font>
      <sz val="10"/>
      <name val="Arial"/>
      <family val="2"/>
    </font>
    <font>
      <u/>
      <sz val="10"/>
      <name val="Times New Roman"/>
      <family val="1"/>
    </font>
    <font>
      <u/>
      <sz val="10"/>
      <name val="Arial"/>
      <family val="2"/>
    </font>
    <font>
      <b/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4">
    <xf numFmtId="0" fontId="0" fillId="0" borderId="0" xfId="0"/>
    <xf numFmtId="0" fontId="18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4" fontId="27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/>
    </xf>
    <xf numFmtId="0" fontId="39" fillId="0" borderId="0" xfId="0" applyFont="1"/>
    <xf numFmtId="0" fontId="19" fillId="33" borderId="0" xfId="0" applyFont="1" applyFill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3" fillId="0" borderId="0" xfId="0" applyFont="1"/>
    <xf numFmtId="0" fontId="19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19" fillId="0" borderId="12" xfId="0" applyFont="1" applyBorder="1" applyAlignment="1">
      <alignment horizontal="center" vertical="center" wrapText="1"/>
    </xf>
    <xf numFmtId="49" fontId="19" fillId="33" borderId="13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center" vertical="center" wrapText="1"/>
    </xf>
    <xf numFmtId="2" fontId="19" fillId="33" borderId="12" xfId="0" applyNumberFormat="1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left" vertical="center"/>
    </xf>
    <xf numFmtId="0" fontId="24" fillId="33" borderId="17" xfId="0" applyFont="1" applyFill="1" applyBorder="1" applyAlignment="1">
      <alignment horizontal="left" vertical="center"/>
    </xf>
    <xf numFmtId="0" fontId="24" fillId="33" borderId="17" xfId="0" applyFont="1" applyFill="1" applyBorder="1" applyAlignment="1">
      <alignment horizontal="left" vertical="center" wrapText="1"/>
    </xf>
    <xf numFmtId="2" fontId="18" fillId="33" borderId="16" xfId="0" applyNumberFormat="1" applyFont="1" applyFill="1" applyBorder="1" applyAlignment="1">
      <alignment horizontal="righ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49" fontId="18" fillId="33" borderId="13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/>
    </xf>
    <xf numFmtId="0" fontId="18" fillId="33" borderId="21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2" fontId="18" fillId="33" borderId="12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0" xfId="0" applyFont="1" applyBorder="1" applyAlignment="1">
      <alignment vertical="center" wrapText="1"/>
    </xf>
    <xf numFmtId="0" fontId="28" fillId="0" borderId="30" xfId="0" applyFont="1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2" fontId="28" fillId="0" borderId="30" xfId="0" applyNumberFormat="1" applyFont="1" applyBorder="1" applyAlignment="1">
      <alignment horizontal="right" vertical="center"/>
    </xf>
    <xf numFmtId="0" fontId="26" fillId="0" borderId="30" xfId="0" applyFont="1" applyBorder="1" applyAlignment="1">
      <alignment vertical="center" wrapText="1"/>
    </xf>
    <xf numFmtId="0" fontId="26" fillId="0" borderId="30" xfId="0" applyFont="1" applyBorder="1" applyAlignment="1">
      <alignment horizontal="left" vertical="center"/>
    </xf>
    <xf numFmtId="0" fontId="26" fillId="0" borderId="30" xfId="0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26" fillId="33" borderId="31" xfId="0" applyNumberFormat="1" applyFont="1" applyFill="1" applyBorder="1" applyAlignment="1">
      <alignment horizontal="right" vertical="center"/>
    </xf>
    <xf numFmtId="0" fontId="26" fillId="0" borderId="30" xfId="0" applyFont="1" applyBorder="1" applyAlignment="1">
      <alignment vertical="center"/>
    </xf>
    <xf numFmtId="2" fontId="26" fillId="0" borderId="30" xfId="0" applyNumberFormat="1" applyFont="1" applyBorder="1" applyAlignment="1">
      <alignment horizontal="right" vertical="center" wrapText="1"/>
    </xf>
    <xf numFmtId="0" fontId="28" fillId="0" borderId="30" xfId="0" applyFont="1" applyBorder="1" applyAlignment="1">
      <alignment horizontal="left" vertical="center"/>
    </xf>
    <xf numFmtId="0" fontId="41" fillId="0" borderId="3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26" fillId="0" borderId="25" xfId="0" applyFont="1" applyBorder="1" applyAlignment="1">
      <alignment vertical="center" wrapText="1"/>
    </xf>
    <xf numFmtId="0" fontId="18" fillId="0" borderId="25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0" fontId="35" fillId="34" borderId="30" xfId="0" applyFont="1" applyFill="1" applyBorder="1" applyAlignment="1">
      <alignment horizontal="center" vertical="center" wrapText="1"/>
    </xf>
    <xf numFmtId="0" fontId="35" fillId="34" borderId="30" xfId="0" applyFont="1" applyFill="1" applyBorder="1" applyAlignment="1">
      <alignment horizontal="left" vertical="center" wrapText="1"/>
    </xf>
    <xf numFmtId="4" fontId="28" fillId="34" borderId="30" xfId="0" applyNumberFormat="1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left" vertical="center" wrapText="1"/>
    </xf>
    <xf numFmtId="4" fontId="26" fillId="0" borderId="30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4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8" fillId="0" borderId="26" xfId="0" applyFont="1" applyBorder="1" applyAlignment="1">
      <alignment horizontal="center" vertical="top" wrapText="1"/>
    </xf>
    <xf numFmtId="0" fontId="26" fillId="0" borderId="27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27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27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28" fillId="0" borderId="27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27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center"/>
    </xf>
    <xf numFmtId="0" fontId="35" fillId="0" borderId="27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16" fontId="18" fillId="33" borderId="29" xfId="0" applyNumberFormat="1" applyFont="1" applyFill="1" applyBorder="1" applyAlignment="1">
      <alignment horizontal="center" vertical="center" wrapText="1"/>
    </xf>
    <xf numFmtId="16" fontId="18" fillId="33" borderId="30" xfId="0" applyNumberFormat="1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16" fontId="18" fillId="0" borderId="30" xfId="0" applyNumberFormat="1" applyFont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showGridLines="0" topLeftCell="A8" zoomScaleSheetLayoutView="100" workbookViewId="0">
      <selection activeCell="E32" sqref="E32"/>
    </sheetView>
  </sheetViews>
  <sheetFormatPr defaultRowHeight="12.75"/>
  <cols>
    <col min="1" max="1" width="5.5703125" style="1" customWidth="1"/>
    <col min="2" max="2" width="10.5703125" style="1" customWidth="1"/>
    <col min="3" max="3" width="3.140625" style="23" customWidth="1"/>
    <col min="4" max="4" width="2.7109375" style="23" customWidth="1"/>
    <col min="5" max="5" width="59" style="23" customWidth="1"/>
    <col min="6" max="6" width="7.7109375" style="23" customWidth="1"/>
    <col min="7" max="8" width="12.85546875" style="1" customWidth="1"/>
    <col min="9" max="9" width="5.28515625" style="1" customWidth="1"/>
    <col min="10" max="16384" width="9.140625" style="1"/>
  </cols>
  <sheetData>
    <row r="1" spans="1:8" ht="30" customHeight="1">
      <c r="B1" s="152" t="s">
        <v>0</v>
      </c>
      <c r="C1" s="152"/>
      <c r="D1" s="152"/>
      <c r="E1" s="152"/>
      <c r="F1" s="152"/>
      <c r="G1" s="152"/>
      <c r="H1" s="152"/>
    </row>
    <row r="2" spans="1:8">
      <c r="A2" s="16"/>
      <c r="F2" s="153" t="s">
        <v>1</v>
      </c>
      <c r="G2" s="153"/>
      <c r="H2" s="153"/>
    </row>
    <row r="3" spans="1:8">
      <c r="A3" s="16"/>
      <c r="F3" s="154" t="s">
        <v>2</v>
      </c>
      <c r="G3" s="154"/>
      <c r="H3" s="154"/>
    </row>
    <row r="4" spans="1:8">
      <c r="A4" s="16"/>
    </row>
    <row r="5" spans="1:8">
      <c r="A5" s="16"/>
      <c r="B5" s="139" t="s">
        <v>3</v>
      </c>
      <c r="C5" s="139"/>
      <c r="D5" s="139"/>
      <c r="E5" s="139"/>
      <c r="F5" s="139"/>
      <c r="G5" s="139"/>
      <c r="H5" s="139"/>
    </row>
    <row r="6" spans="1:8">
      <c r="A6" s="16"/>
      <c r="B6" s="139"/>
      <c r="C6" s="139"/>
      <c r="D6" s="139"/>
      <c r="E6" s="139"/>
      <c r="F6" s="139"/>
      <c r="G6" s="139"/>
      <c r="H6" s="139"/>
    </row>
    <row r="7" spans="1:8">
      <c r="A7" s="16"/>
      <c r="B7" s="155" t="s">
        <v>257</v>
      </c>
      <c r="C7" s="155"/>
      <c r="D7" s="155"/>
      <c r="E7" s="155"/>
      <c r="F7" s="155"/>
      <c r="G7" s="155"/>
      <c r="H7" s="155"/>
    </row>
    <row r="8" spans="1:8">
      <c r="A8" s="16"/>
      <c r="B8" s="142" t="s">
        <v>4</v>
      </c>
      <c r="C8" s="142"/>
      <c r="D8" s="142"/>
      <c r="E8" s="142"/>
      <c r="F8" s="142"/>
      <c r="G8" s="142"/>
      <c r="H8" s="142"/>
    </row>
    <row r="9" spans="1:8" ht="12.75" customHeight="1">
      <c r="A9" s="16"/>
      <c r="B9" s="135" t="s">
        <v>255</v>
      </c>
      <c r="C9" s="136"/>
      <c r="D9" s="136"/>
      <c r="E9" s="136"/>
      <c r="F9" s="136"/>
      <c r="G9" s="136"/>
      <c r="H9" s="136"/>
    </row>
    <row r="10" spans="1:8">
      <c r="A10" s="16"/>
      <c r="B10" s="137" t="s">
        <v>5</v>
      </c>
      <c r="C10" s="137"/>
      <c r="D10" s="137"/>
      <c r="E10" s="137"/>
      <c r="F10" s="137"/>
      <c r="G10" s="137"/>
      <c r="H10" s="137"/>
    </row>
    <row r="11" spans="1:8">
      <c r="A11" s="16"/>
      <c r="B11" s="137"/>
      <c r="C11" s="137"/>
      <c r="D11" s="137"/>
      <c r="E11" s="137"/>
      <c r="F11" s="137"/>
      <c r="G11" s="137"/>
      <c r="H11" s="137"/>
    </row>
    <row r="12" spans="1:8">
      <c r="A12" s="16"/>
      <c r="B12" s="138"/>
      <c r="C12" s="138"/>
      <c r="D12" s="138"/>
      <c r="E12" s="138"/>
      <c r="F12" s="138"/>
    </row>
    <row r="13" spans="1:8">
      <c r="A13" s="16"/>
      <c r="B13" s="139" t="s">
        <v>6</v>
      </c>
      <c r="C13" s="139"/>
      <c r="D13" s="139"/>
      <c r="E13" s="139"/>
      <c r="F13" s="139"/>
      <c r="G13" s="139"/>
      <c r="H13" s="139"/>
    </row>
    <row r="14" spans="1:8">
      <c r="A14" s="16"/>
      <c r="B14" s="139" t="s">
        <v>259</v>
      </c>
      <c r="C14" s="139"/>
      <c r="D14" s="139"/>
      <c r="E14" s="139"/>
      <c r="F14" s="139"/>
      <c r="G14" s="139"/>
      <c r="H14" s="139"/>
    </row>
    <row r="15" spans="1:8">
      <c r="A15" s="16"/>
      <c r="B15" s="20"/>
      <c r="C15" s="2"/>
      <c r="D15" s="2"/>
      <c r="E15" s="2"/>
      <c r="F15" s="2"/>
      <c r="G15" s="3"/>
      <c r="H15" s="3"/>
    </row>
    <row r="16" spans="1:8">
      <c r="A16" s="16"/>
      <c r="B16" s="147" t="s">
        <v>262</v>
      </c>
      <c r="C16" s="147"/>
      <c r="D16" s="147"/>
      <c r="E16" s="147"/>
      <c r="F16" s="147"/>
      <c r="G16" s="147"/>
      <c r="H16" s="147"/>
    </row>
    <row r="17" spans="1:8">
      <c r="A17" s="16"/>
      <c r="B17" s="136" t="s">
        <v>7</v>
      </c>
      <c r="C17" s="136"/>
      <c r="D17" s="136"/>
      <c r="E17" s="136"/>
      <c r="F17" s="136"/>
      <c r="G17" s="136"/>
      <c r="H17" s="136"/>
    </row>
    <row r="18" spans="1:8" ht="12.75" customHeight="1">
      <c r="A18" s="16"/>
      <c r="B18" s="20"/>
      <c r="C18" s="22"/>
      <c r="D18" s="22"/>
      <c r="E18" s="148" t="s">
        <v>247</v>
      </c>
      <c r="F18" s="148"/>
      <c r="G18" s="148"/>
      <c r="H18" s="148"/>
    </row>
    <row r="19" spans="1:8" ht="67.5" customHeight="1">
      <c r="A19" s="16"/>
      <c r="B19" s="28" t="s">
        <v>8</v>
      </c>
      <c r="C19" s="149" t="s">
        <v>9</v>
      </c>
      <c r="D19" s="150"/>
      <c r="E19" s="151"/>
      <c r="F19" s="29" t="s">
        <v>10</v>
      </c>
      <c r="G19" s="30" t="s">
        <v>11</v>
      </c>
      <c r="H19" s="30" t="s">
        <v>12</v>
      </c>
    </row>
    <row r="20" spans="1:8" s="23" customFormat="1" ht="12.75" customHeight="1">
      <c r="A20" s="16"/>
      <c r="B20" s="30" t="s">
        <v>13</v>
      </c>
      <c r="C20" s="31" t="s">
        <v>14</v>
      </c>
      <c r="D20" s="32"/>
      <c r="E20" s="33"/>
      <c r="F20" s="206"/>
      <c r="G20" s="35">
        <f>SUM(G21,G27,G37,G38,G39)</f>
        <v>919029.35</v>
      </c>
      <c r="H20" s="35">
        <f>SUM(H21,H27,H37,H38,H39)</f>
        <v>831895.71</v>
      </c>
    </row>
    <row r="21" spans="1:8" s="23" customFormat="1" ht="12.75" customHeight="1">
      <c r="A21" s="16"/>
      <c r="B21" s="36" t="s">
        <v>15</v>
      </c>
      <c r="C21" s="37" t="s">
        <v>16</v>
      </c>
      <c r="D21" s="38"/>
      <c r="E21" s="39"/>
      <c r="F21" s="206" t="s">
        <v>268</v>
      </c>
      <c r="G21" s="40">
        <f>SUM(G22:G26)</f>
        <v>317.62</v>
      </c>
      <c r="H21" s="40">
        <f>SUM(H22:H26)</f>
        <v>1270.47</v>
      </c>
    </row>
    <row r="22" spans="1:8" s="23" customFormat="1" ht="12.75" customHeight="1">
      <c r="A22" s="16"/>
      <c r="B22" s="34" t="s">
        <v>17</v>
      </c>
      <c r="C22" s="41"/>
      <c r="D22" s="42" t="s">
        <v>18</v>
      </c>
      <c r="E22" s="43"/>
      <c r="F22" s="207"/>
      <c r="G22" s="40" t="s">
        <v>19</v>
      </c>
      <c r="H22" s="40" t="s">
        <v>19</v>
      </c>
    </row>
    <row r="23" spans="1:8" s="23" customFormat="1" ht="12.75" customHeight="1">
      <c r="A23" s="16"/>
      <c r="B23" s="34" t="s">
        <v>20</v>
      </c>
      <c r="C23" s="41"/>
      <c r="D23" s="42" t="s">
        <v>21</v>
      </c>
      <c r="E23" s="44"/>
      <c r="F23" s="208"/>
      <c r="G23" s="40">
        <v>317.62</v>
      </c>
      <c r="H23" s="40">
        <v>1270.47</v>
      </c>
    </row>
    <row r="24" spans="1:8" s="23" customFormat="1" ht="12.75" customHeight="1">
      <c r="A24" s="16"/>
      <c r="B24" s="34" t="s">
        <v>22</v>
      </c>
      <c r="C24" s="41"/>
      <c r="D24" s="42" t="s">
        <v>23</v>
      </c>
      <c r="E24" s="44"/>
      <c r="F24" s="208"/>
      <c r="G24" s="40" t="s">
        <v>19</v>
      </c>
      <c r="H24" s="40" t="s">
        <v>19</v>
      </c>
    </row>
    <row r="25" spans="1:8" s="23" customFormat="1" ht="12.75" customHeight="1">
      <c r="A25" s="16"/>
      <c r="B25" s="34" t="s">
        <v>24</v>
      </c>
      <c r="C25" s="41"/>
      <c r="D25" s="42" t="s">
        <v>25</v>
      </c>
      <c r="E25" s="44"/>
      <c r="F25" s="209"/>
      <c r="G25" s="40" t="s">
        <v>19</v>
      </c>
      <c r="H25" s="40" t="s">
        <v>19</v>
      </c>
    </row>
    <row r="26" spans="1:8" s="23" customFormat="1" ht="12.75" customHeight="1">
      <c r="A26" s="16"/>
      <c r="B26" s="45" t="s">
        <v>26</v>
      </c>
      <c r="C26" s="41"/>
      <c r="D26" s="46" t="s">
        <v>27</v>
      </c>
      <c r="E26" s="43"/>
      <c r="F26" s="209"/>
      <c r="G26" s="40" t="s">
        <v>19</v>
      </c>
      <c r="H26" s="40" t="s">
        <v>19</v>
      </c>
    </row>
    <row r="27" spans="1:8" s="23" customFormat="1" ht="12.75" customHeight="1">
      <c r="A27" s="16"/>
      <c r="B27" s="47" t="s">
        <v>28</v>
      </c>
      <c r="C27" s="48" t="s">
        <v>29</v>
      </c>
      <c r="D27" s="49"/>
      <c r="E27" s="50"/>
      <c r="F27" s="209" t="s">
        <v>269</v>
      </c>
      <c r="G27" s="40">
        <f>SUM(G28:G36)</f>
        <v>918711.73</v>
      </c>
      <c r="H27" s="40">
        <f>SUM(H28:H36)</f>
        <v>830625.24</v>
      </c>
    </row>
    <row r="28" spans="1:8" s="23" customFormat="1" ht="12.75" customHeight="1">
      <c r="A28" s="16"/>
      <c r="B28" s="34" t="s">
        <v>30</v>
      </c>
      <c r="C28" s="41"/>
      <c r="D28" s="42" t="s">
        <v>31</v>
      </c>
      <c r="E28" s="44"/>
      <c r="F28" s="208"/>
      <c r="G28" s="40" t="s">
        <v>19</v>
      </c>
      <c r="H28" s="40" t="s">
        <v>19</v>
      </c>
    </row>
    <row r="29" spans="1:8" s="23" customFormat="1" ht="12.75" customHeight="1">
      <c r="A29" s="16"/>
      <c r="B29" s="34" t="s">
        <v>32</v>
      </c>
      <c r="C29" s="41"/>
      <c r="D29" s="42" t="s">
        <v>33</v>
      </c>
      <c r="E29" s="44"/>
      <c r="F29" s="208"/>
      <c r="G29" s="40">
        <v>488998.7</v>
      </c>
      <c r="H29" s="40">
        <v>496925.19</v>
      </c>
    </row>
    <row r="30" spans="1:8" s="23" customFormat="1" ht="12.75" customHeight="1">
      <c r="A30" s="16"/>
      <c r="B30" s="34" t="s">
        <v>34</v>
      </c>
      <c r="C30" s="41"/>
      <c r="D30" s="42" t="s">
        <v>248</v>
      </c>
      <c r="E30" s="44"/>
      <c r="F30" s="208"/>
      <c r="G30" s="40">
        <v>202461.56</v>
      </c>
      <c r="H30" s="40">
        <v>212722.71</v>
      </c>
    </row>
    <row r="31" spans="1:8" s="23" customFormat="1" ht="12.75" customHeight="1">
      <c r="A31" s="16"/>
      <c r="B31" s="34" t="s">
        <v>35</v>
      </c>
      <c r="C31" s="41"/>
      <c r="D31" s="42" t="s">
        <v>249</v>
      </c>
      <c r="E31" s="44"/>
      <c r="F31" s="208"/>
      <c r="G31" s="40" t="s">
        <v>19</v>
      </c>
      <c r="H31" s="40" t="s">
        <v>19</v>
      </c>
    </row>
    <row r="32" spans="1:8" s="23" customFormat="1" ht="12.75" customHeight="1">
      <c r="A32" s="16"/>
      <c r="B32" s="34" t="s">
        <v>36</v>
      </c>
      <c r="C32" s="41"/>
      <c r="D32" s="42" t="s">
        <v>37</v>
      </c>
      <c r="E32" s="44"/>
      <c r="F32" s="208"/>
      <c r="G32" s="40">
        <v>55581.61</v>
      </c>
      <c r="H32" s="40">
        <v>53784.87</v>
      </c>
    </row>
    <row r="33" spans="1:8" s="23" customFormat="1" ht="12.75" customHeight="1">
      <c r="A33" s="16"/>
      <c r="B33" s="34" t="s">
        <v>38</v>
      </c>
      <c r="C33" s="41"/>
      <c r="D33" s="42" t="s">
        <v>39</v>
      </c>
      <c r="E33" s="44"/>
      <c r="F33" s="208"/>
      <c r="G33" s="40">
        <v>110097.84</v>
      </c>
      <c r="H33" s="40">
        <v>5543.85</v>
      </c>
    </row>
    <row r="34" spans="1:8" s="23" customFormat="1" ht="12.75" customHeight="1">
      <c r="A34" s="16"/>
      <c r="B34" s="34" t="s">
        <v>40</v>
      </c>
      <c r="C34" s="41"/>
      <c r="D34" s="42" t="s">
        <v>256</v>
      </c>
      <c r="E34" s="44"/>
      <c r="F34" s="208"/>
      <c r="G34" s="40">
        <v>61572.02</v>
      </c>
      <c r="H34" s="40">
        <v>61648.62</v>
      </c>
    </row>
    <row r="35" spans="1:8" s="23" customFormat="1" ht="12.75" customHeight="1">
      <c r="A35" s="16"/>
      <c r="B35" s="34" t="s">
        <v>41</v>
      </c>
      <c r="C35" s="51"/>
      <c r="D35" s="52" t="s">
        <v>250</v>
      </c>
      <c r="E35" s="53"/>
      <c r="F35" s="208"/>
      <c r="G35" s="40" t="s">
        <v>19</v>
      </c>
      <c r="H35" s="40" t="s">
        <v>19</v>
      </c>
    </row>
    <row r="36" spans="1:8" s="23" customFormat="1" ht="12.75" customHeight="1">
      <c r="A36" s="16"/>
      <c r="B36" s="34" t="s">
        <v>42</v>
      </c>
      <c r="C36" s="41"/>
      <c r="D36" s="42" t="s">
        <v>44</v>
      </c>
      <c r="E36" s="44"/>
      <c r="F36" s="209"/>
      <c r="G36" s="40" t="s">
        <v>19</v>
      </c>
      <c r="H36" s="40" t="s">
        <v>19</v>
      </c>
    </row>
    <row r="37" spans="1:8" s="23" customFormat="1" ht="12.75" customHeight="1">
      <c r="A37" s="16"/>
      <c r="B37" s="36" t="s">
        <v>45</v>
      </c>
      <c r="C37" s="54" t="s">
        <v>46</v>
      </c>
      <c r="D37" s="54"/>
      <c r="E37" s="55"/>
      <c r="F37" s="209"/>
      <c r="G37" s="40" t="s">
        <v>19</v>
      </c>
      <c r="H37" s="40" t="s">
        <v>19</v>
      </c>
    </row>
    <row r="38" spans="1:8" s="23" customFormat="1" ht="12.75" customHeight="1">
      <c r="A38" s="16"/>
      <c r="B38" s="36" t="s">
        <v>47</v>
      </c>
      <c r="C38" s="54" t="s">
        <v>251</v>
      </c>
      <c r="D38" s="54"/>
      <c r="E38" s="55"/>
      <c r="F38" s="208"/>
      <c r="G38" s="40" t="s">
        <v>19</v>
      </c>
      <c r="H38" s="40" t="s">
        <v>19</v>
      </c>
    </row>
    <row r="39" spans="1:8" s="23" customFormat="1" ht="12.75" customHeight="1">
      <c r="A39" s="16"/>
      <c r="B39" s="36" t="s">
        <v>73</v>
      </c>
      <c r="C39" s="54" t="s">
        <v>252</v>
      </c>
      <c r="D39" s="41"/>
      <c r="E39" s="56"/>
      <c r="F39" s="208"/>
      <c r="G39" s="40" t="s">
        <v>19</v>
      </c>
      <c r="H39" s="40" t="s">
        <v>19</v>
      </c>
    </row>
    <row r="40" spans="1:8" s="23" customFormat="1" ht="12.75" customHeight="1">
      <c r="A40" s="16"/>
      <c r="B40" s="30" t="s">
        <v>48</v>
      </c>
      <c r="C40" s="31" t="s">
        <v>49</v>
      </c>
      <c r="D40" s="32"/>
      <c r="E40" s="33"/>
      <c r="F40" s="208"/>
      <c r="G40" s="40" t="s">
        <v>19</v>
      </c>
      <c r="H40" s="40" t="s">
        <v>19</v>
      </c>
    </row>
    <row r="41" spans="1:8" s="23" customFormat="1" ht="12.75" customHeight="1">
      <c r="A41" s="16"/>
      <c r="B41" s="28" t="s">
        <v>50</v>
      </c>
      <c r="C41" s="57" t="s">
        <v>51</v>
      </c>
      <c r="D41" s="58"/>
      <c r="E41" s="59"/>
      <c r="F41" s="209"/>
      <c r="G41" s="35">
        <f>SUM(G42,G48,G49,G56,G57)</f>
        <v>331647.62999999995</v>
      </c>
      <c r="H41" s="35">
        <f>SUM(H42,H48,H49,H56,H57)</f>
        <v>177696.40999999997</v>
      </c>
    </row>
    <row r="42" spans="1:8" s="23" customFormat="1" ht="12.75" customHeight="1">
      <c r="A42" s="16"/>
      <c r="B42" s="60" t="s">
        <v>15</v>
      </c>
      <c r="C42" s="61" t="s">
        <v>52</v>
      </c>
      <c r="D42" s="62"/>
      <c r="E42" s="63"/>
      <c r="F42" s="209" t="s">
        <v>270</v>
      </c>
      <c r="G42" s="40">
        <f>SUM(G43:G47)</f>
        <v>1830.1100000000001</v>
      </c>
      <c r="H42" s="40">
        <f>SUM(H43:H47)</f>
        <v>2531.4</v>
      </c>
    </row>
    <row r="43" spans="1:8" s="23" customFormat="1" ht="12.75" customHeight="1">
      <c r="A43" s="16"/>
      <c r="B43" s="64" t="s">
        <v>17</v>
      </c>
      <c r="C43" s="51"/>
      <c r="D43" s="52" t="s">
        <v>53</v>
      </c>
      <c r="E43" s="53"/>
      <c r="F43" s="208"/>
      <c r="G43" s="40" t="s">
        <v>19</v>
      </c>
      <c r="H43" s="40" t="s">
        <v>19</v>
      </c>
    </row>
    <row r="44" spans="1:8" s="23" customFormat="1" ht="12.75" customHeight="1">
      <c r="A44" s="16"/>
      <c r="B44" s="64" t="s">
        <v>20</v>
      </c>
      <c r="C44" s="51"/>
      <c r="D44" s="52" t="s">
        <v>54</v>
      </c>
      <c r="E44" s="53"/>
      <c r="F44" s="208"/>
      <c r="G44" s="40">
        <v>931.57</v>
      </c>
      <c r="H44" s="40">
        <v>1890.29</v>
      </c>
    </row>
    <row r="45" spans="1:8" s="23" customFormat="1">
      <c r="A45" s="16"/>
      <c r="B45" s="64" t="s">
        <v>22</v>
      </c>
      <c r="C45" s="51"/>
      <c r="D45" s="52" t="s">
        <v>55</v>
      </c>
      <c r="E45" s="53"/>
      <c r="F45" s="208"/>
      <c r="G45" s="40" t="s">
        <v>19</v>
      </c>
      <c r="H45" s="40" t="s">
        <v>19</v>
      </c>
    </row>
    <row r="46" spans="1:8" s="23" customFormat="1">
      <c r="A46" s="16"/>
      <c r="B46" s="64" t="s">
        <v>24</v>
      </c>
      <c r="C46" s="51"/>
      <c r="D46" s="52" t="s">
        <v>56</v>
      </c>
      <c r="E46" s="53"/>
      <c r="F46" s="208"/>
      <c r="G46" s="40">
        <v>898.54</v>
      </c>
      <c r="H46" s="40">
        <v>641.11</v>
      </c>
    </row>
    <row r="47" spans="1:8" s="23" customFormat="1" ht="12.75" customHeight="1">
      <c r="A47" s="16"/>
      <c r="B47" s="64" t="s">
        <v>26</v>
      </c>
      <c r="C47" s="58"/>
      <c r="D47" s="125" t="s">
        <v>57</v>
      </c>
      <c r="E47" s="126"/>
      <c r="F47" s="208"/>
      <c r="G47" s="40" t="s">
        <v>19</v>
      </c>
      <c r="H47" s="40" t="s">
        <v>19</v>
      </c>
    </row>
    <row r="48" spans="1:8" s="23" customFormat="1" ht="12.75" customHeight="1">
      <c r="A48" s="16"/>
      <c r="B48" s="60" t="s">
        <v>28</v>
      </c>
      <c r="C48" s="65" t="s">
        <v>58</v>
      </c>
      <c r="D48" s="66"/>
      <c r="E48" s="67"/>
      <c r="F48" s="209" t="s">
        <v>271</v>
      </c>
      <c r="G48" s="40">
        <v>12056.25</v>
      </c>
      <c r="H48" s="40" t="s">
        <v>19</v>
      </c>
    </row>
    <row r="49" spans="1:8" s="23" customFormat="1" ht="12.75" customHeight="1">
      <c r="A49" s="16"/>
      <c r="B49" s="60" t="s">
        <v>45</v>
      </c>
      <c r="C49" s="61" t="s">
        <v>59</v>
      </c>
      <c r="D49" s="62"/>
      <c r="E49" s="63"/>
      <c r="F49" s="209" t="s">
        <v>272</v>
      </c>
      <c r="G49" s="40">
        <f>SUM(G50:G55)</f>
        <v>308006.17</v>
      </c>
      <c r="H49" s="40">
        <f>SUM(H50:H55)</f>
        <v>95133.51</v>
      </c>
    </row>
    <row r="50" spans="1:8" s="23" customFormat="1" ht="12.75" customHeight="1">
      <c r="A50" s="16"/>
      <c r="B50" s="64" t="s">
        <v>60</v>
      </c>
      <c r="C50" s="62"/>
      <c r="D50" s="68" t="s">
        <v>61</v>
      </c>
      <c r="E50" s="69"/>
      <c r="F50" s="209"/>
      <c r="G50" s="40" t="s">
        <v>19</v>
      </c>
      <c r="H50" s="40" t="s">
        <v>19</v>
      </c>
    </row>
    <row r="51" spans="1:8" s="23" customFormat="1" ht="12.75" customHeight="1">
      <c r="A51" s="16"/>
      <c r="B51" s="70" t="s">
        <v>62</v>
      </c>
      <c r="C51" s="51"/>
      <c r="D51" s="52" t="s">
        <v>63</v>
      </c>
      <c r="E51" s="71"/>
      <c r="F51" s="210"/>
      <c r="G51" s="40" t="s">
        <v>19</v>
      </c>
      <c r="H51" s="40" t="s">
        <v>19</v>
      </c>
    </row>
    <row r="52" spans="1:8" s="23" customFormat="1" ht="12.75" customHeight="1">
      <c r="A52" s="16"/>
      <c r="B52" s="64" t="s">
        <v>64</v>
      </c>
      <c r="C52" s="51"/>
      <c r="D52" s="52" t="s">
        <v>65</v>
      </c>
      <c r="E52" s="53"/>
      <c r="F52" s="209"/>
      <c r="G52" s="40">
        <v>0</v>
      </c>
      <c r="H52" s="40">
        <v>0</v>
      </c>
    </row>
    <row r="53" spans="1:8" s="23" customFormat="1" ht="12.75" customHeight="1">
      <c r="A53" s="16"/>
      <c r="B53" s="64" t="s">
        <v>66</v>
      </c>
      <c r="C53" s="51"/>
      <c r="D53" s="125" t="s">
        <v>67</v>
      </c>
      <c r="E53" s="126"/>
      <c r="F53" s="209"/>
      <c r="G53" s="40">
        <v>5943.05</v>
      </c>
      <c r="H53" s="40">
        <v>0</v>
      </c>
    </row>
    <row r="54" spans="1:8" s="23" customFormat="1" ht="12.75" customHeight="1">
      <c r="A54" s="16"/>
      <c r="B54" s="64" t="s">
        <v>68</v>
      </c>
      <c r="C54" s="51"/>
      <c r="D54" s="52" t="s">
        <v>69</v>
      </c>
      <c r="E54" s="53"/>
      <c r="F54" s="209"/>
      <c r="G54" s="40">
        <v>302063.12</v>
      </c>
      <c r="H54" s="40">
        <v>95133.51</v>
      </c>
    </row>
    <row r="55" spans="1:8" s="23" customFormat="1" ht="12.75" customHeight="1">
      <c r="A55" s="16"/>
      <c r="B55" s="64" t="s">
        <v>70</v>
      </c>
      <c r="C55" s="51"/>
      <c r="D55" s="52" t="s">
        <v>71</v>
      </c>
      <c r="E55" s="53"/>
      <c r="F55" s="209"/>
      <c r="G55" s="40">
        <v>0</v>
      </c>
      <c r="H55" s="40">
        <v>0</v>
      </c>
    </row>
    <row r="56" spans="1:8" s="23" customFormat="1" ht="12.75" customHeight="1">
      <c r="A56" s="16"/>
      <c r="B56" s="60" t="s">
        <v>47</v>
      </c>
      <c r="C56" s="72" t="s">
        <v>72</v>
      </c>
      <c r="D56" s="72"/>
      <c r="E56" s="73"/>
      <c r="F56" s="209"/>
      <c r="G56" s="40" t="s">
        <v>19</v>
      </c>
      <c r="H56" s="40" t="s">
        <v>19</v>
      </c>
    </row>
    <row r="57" spans="1:8" s="23" customFormat="1" ht="12.75" customHeight="1">
      <c r="A57" s="16"/>
      <c r="B57" s="60" t="s">
        <v>73</v>
      </c>
      <c r="C57" s="72" t="s">
        <v>74</v>
      </c>
      <c r="D57" s="72"/>
      <c r="E57" s="73"/>
      <c r="F57" s="209" t="s">
        <v>273</v>
      </c>
      <c r="G57" s="40">
        <v>9755.1</v>
      </c>
      <c r="H57" s="40">
        <v>80031.5</v>
      </c>
    </row>
    <row r="58" spans="1:8" s="23" customFormat="1" ht="12.75" customHeight="1">
      <c r="A58" s="16"/>
      <c r="B58" s="36"/>
      <c r="C58" s="48" t="s">
        <v>75</v>
      </c>
      <c r="D58" s="49"/>
      <c r="E58" s="50"/>
      <c r="F58" s="209"/>
      <c r="G58" s="40">
        <f>SUM(G20,G40,G41)</f>
        <v>1250676.98</v>
      </c>
      <c r="H58" s="40">
        <f>SUM(H20,H40,H41)</f>
        <v>1009592.1199999999</v>
      </c>
    </row>
    <row r="59" spans="1:8" s="23" customFormat="1" ht="12.75" customHeight="1">
      <c r="A59" s="16"/>
      <c r="B59" s="30" t="s">
        <v>76</v>
      </c>
      <c r="C59" s="31" t="s">
        <v>77</v>
      </c>
      <c r="D59" s="31"/>
      <c r="E59" s="74"/>
      <c r="F59" s="209" t="s">
        <v>274</v>
      </c>
      <c r="G59" s="35">
        <f>SUM(G60:G63)</f>
        <v>938712.45000000007</v>
      </c>
      <c r="H59" s="35">
        <f>SUM(H60:H63)</f>
        <v>914603.18</v>
      </c>
    </row>
    <row r="60" spans="1:8" s="23" customFormat="1" ht="12.75" customHeight="1">
      <c r="A60" s="16"/>
      <c r="B60" s="36" t="s">
        <v>15</v>
      </c>
      <c r="C60" s="54" t="s">
        <v>78</v>
      </c>
      <c r="D60" s="54"/>
      <c r="E60" s="55"/>
      <c r="F60" s="209"/>
      <c r="G60" s="40">
        <v>188658.85</v>
      </c>
      <c r="H60" s="40">
        <v>177920.52</v>
      </c>
    </row>
    <row r="61" spans="1:8" s="23" customFormat="1" ht="12.75" customHeight="1">
      <c r="A61" s="16"/>
      <c r="B61" s="47" t="s">
        <v>28</v>
      </c>
      <c r="C61" s="48" t="s">
        <v>79</v>
      </c>
      <c r="D61" s="49"/>
      <c r="E61" s="50"/>
      <c r="F61" s="211"/>
      <c r="G61" s="40">
        <v>702952.91</v>
      </c>
      <c r="H61" s="40">
        <v>593508.81999999995</v>
      </c>
    </row>
    <row r="62" spans="1:8" s="23" customFormat="1" ht="12.75" customHeight="1">
      <c r="A62" s="16"/>
      <c r="B62" s="36" t="s">
        <v>45</v>
      </c>
      <c r="C62" s="127" t="s">
        <v>80</v>
      </c>
      <c r="D62" s="128"/>
      <c r="E62" s="129"/>
      <c r="F62" s="209"/>
      <c r="G62" s="40">
        <v>38616.660000000003</v>
      </c>
      <c r="H62" s="40">
        <v>133976.54</v>
      </c>
    </row>
    <row r="63" spans="1:8" s="23" customFormat="1" ht="12.75" customHeight="1">
      <c r="A63" s="16"/>
      <c r="B63" s="36" t="s">
        <v>81</v>
      </c>
      <c r="C63" s="54" t="s">
        <v>82</v>
      </c>
      <c r="D63" s="41"/>
      <c r="E63" s="56"/>
      <c r="F63" s="209"/>
      <c r="G63" s="40">
        <v>8484.0300000000007</v>
      </c>
      <c r="H63" s="40">
        <v>9197.2999999999993</v>
      </c>
    </row>
    <row r="64" spans="1:8" s="23" customFormat="1" ht="12.75" customHeight="1">
      <c r="A64" s="16"/>
      <c r="B64" s="30" t="s">
        <v>83</v>
      </c>
      <c r="C64" s="31" t="s">
        <v>84</v>
      </c>
      <c r="D64" s="32"/>
      <c r="E64" s="33"/>
      <c r="F64" s="209"/>
      <c r="G64" s="35">
        <f>SUM(G65,G69)</f>
        <v>306568.61</v>
      </c>
      <c r="H64" s="35">
        <f>SUM(H65,H69)</f>
        <v>95378.2</v>
      </c>
    </row>
    <row r="65" spans="1:8" s="23" customFormat="1" ht="12.75" customHeight="1">
      <c r="A65" s="16"/>
      <c r="B65" s="36" t="s">
        <v>15</v>
      </c>
      <c r="C65" s="37" t="s">
        <v>85</v>
      </c>
      <c r="D65" s="75"/>
      <c r="E65" s="76"/>
      <c r="F65" s="209"/>
      <c r="G65" s="40">
        <f>SUM(G66:G68)</f>
        <v>18010.88</v>
      </c>
      <c r="H65" s="40">
        <f>SUM(H66:H68)</f>
        <v>18010.88</v>
      </c>
    </row>
    <row r="66" spans="1:8" s="23" customFormat="1">
      <c r="A66" s="16"/>
      <c r="B66" s="34" t="s">
        <v>17</v>
      </c>
      <c r="C66" s="77"/>
      <c r="D66" s="42" t="s">
        <v>86</v>
      </c>
      <c r="E66" s="78"/>
      <c r="F66" s="209"/>
      <c r="G66" s="40" t="s">
        <v>19</v>
      </c>
      <c r="H66" s="40" t="s">
        <v>19</v>
      </c>
    </row>
    <row r="67" spans="1:8" s="23" customFormat="1" ht="12.75" customHeight="1">
      <c r="A67" s="16"/>
      <c r="B67" s="34" t="s">
        <v>20</v>
      </c>
      <c r="C67" s="41"/>
      <c r="D67" s="42" t="s">
        <v>87</v>
      </c>
      <c r="E67" s="44"/>
      <c r="F67" s="209" t="s">
        <v>275</v>
      </c>
      <c r="G67" s="40">
        <v>18010.88</v>
      </c>
      <c r="H67" s="40">
        <v>18010.88</v>
      </c>
    </row>
    <row r="68" spans="1:8" s="23" customFormat="1" ht="12.75" customHeight="1">
      <c r="A68" s="16"/>
      <c r="B68" s="34" t="s">
        <v>88</v>
      </c>
      <c r="C68" s="41"/>
      <c r="D68" s="42" t="s">
        <v>89</v>
      </c>
      <c r="E68" s="44"/>
      <c r="F68" s="208"/>
      <c r="G68" s="40" t="s">
        <v>19</v>
      </c>
      <c r="H68" s="40" t="s">
        <v>19</v>
      </c>
    </row>
    <row r="69" spans="1:8" s="9" customFormat="1" ht="12.75" customHeight="1">
      <c r="A69" s="16"/>
      <c r="B69" s="60" t="s">
        <v>28</v>
      </c>
      <c r="C69" s="79" t="s">
        <v>90</v>
      </c>
      <c r="D69" s="80"/>
      <c r="E69" s="81"/>
      <c r="F69" s="117" t="s">
        <v>276</v>
      </c>
      <c r="G69" s="40">
        <f>SUM(G70:G75,G78:G83)</f>
        <v>288557.73</v>
      </c>
      <c r="H69" s="40">
        <f>SUM(H70:H75,H78:H83)</f>
        <v>77367.319999999992</v>
      </c>
    </row>
    <row r="70" spans="1:8" s="23" customFormat="1" ht="12.75" customHeight="1">
      <c r="A70" s="16"/>
      <c r="B70" s="34" t="s">
        <v>30</v>
      </c>
      <c r="C70" s="41"/>
      <c r="D70" s="42" t="s">
        <v>91</v>
      </c>
      <c r="E70" s="43"/>
      <c r="F70" s="209"/>
      <c r="G70" s="40" t="s">
        <v>19</v>
      </c>
      <c r="H70" s="40" t="s">
        <v>19</v>
      </c>
    </row>
    <row r="71" spans="1:8" s="23" customFormat="1" ht="12.75" customHeight="1">
      <c r="A71" s="16"/>
      <c r="B71" s="34" t="s">
        <v>32</v>
      </c>
      <c r="C71" s="77"/>
      <c r="D71" s="42" t="s">
        <v>92</v>
      </c>
      <c r="E71" s="78"/>
      <c r="F71" s="209"/>
      <c r="G71" s="40" t="s">
        <v>19</v>
      </c>
      <c r="H71" s="40" t="s">
        <v>19</v>
      </c>
    </row>
    <row r="72" spans="1:8" s="23" customFormat="1">
      <c r="A72" s="16"/>
      <c r="B72" s="34" t="s">
        <v>34</v>
      </c>
      <c r="C72" s="77"/>
      <c r="D72" s="42" t="s">
        <v>93</v>
      </c>
      <c r="E72" s="78"/>
      <c r="F72" s="209"/>
      <c r="G72" s="40" t="s">
        <v>19</v>
      </c>
      <c r="H72" s="40" t="s">
        <v>19</v>
      </c>
    </row>
    <row r="73" spans="1:8" s="23" customFormat="1">
      <c r="A73" s="16"/>
      <c r="B73" s="82" t="s">
        <v>35</v>
      </c>
      <c r="C73" s="62"/>
      <c r="D73" s="83" t="s">
        <v>94</v>
      </c>
      <c r="E73" s="69"/>
      <c r="F73" s="209"/>
      <c r="G73" s="40" t="s">
        <v>19</v>
      </c>
      <c r="H73" s="40" t="s">
        <v>19</v>
      </c>
    </row>
    <row r="74" spans="1:8" s="23" customFormat="1">
      <c r="A74" s="16"/>
      <c r="B74" s="36" t="s">
        <v>36</v>
      </c>
      <c r="C74" s="46"/>
      <c r="D74" s="46" t="s">
        <v>95</v>
      </c>
      <c r="E74" s="43"/>
      <c r="F74" s="212"/>
      <c r="G74" s="40" t="s">
        <v>19</v>
      </c>
      <c r="H74" s="40" t="s">
        <v>19</v>
      </c>
    </row>
    <row r="75" spans="1:8" s="23" customFormat="1" ht="12.75" customHeight="1">
      <c r="A75" s="16"/>
      <c r="B75" s="84" t="s">
        <v>38</v>
      </c>
      <c r="C75" s="80"/>
      <c r="D75" s="85" t="s">
        <v>96</v>
      </c>
      <c r="E75" s="21"/>
      <c r="F75" s="209"/>
      <c r="G75" s="40">
        <f>SUM(G76,G77)</f>
        <v>52.35</v>
      </c>
      <c r="H75" s="40">
        <f>SUM(H76,H77)</f>
        <v>0</v>
      </c>
    </row>
    <row r="76" spans="1:8" s="23" customFormat="1" ht="12.75" customHeight="1">
      <c r="A76" s="16"/>
      <c r="B76" s="64" t="s">
        <v>97</v>
      </c>
      <c r="C76" s="51"/>
      <c r="D76" s="71"/>
      <c r="E76" s="53" t="s">
        <v>98</v>
      </c>
      <c r="F76" s="209"/>
      <c r="G76" s="40">
        <v>0</v>
      </c>
      <c r="H76" s="40">
        <v>0</v>
      </c>
    </row>
    <row r="77" spans="1:8" s="23" customFormat="1" ht="12.75" customHeight="1">
      <c r="A77" s="16"/>
      <c r="B77" s="64" t="s">
        <v>99</v>
      </c>
      <c r="C77" s="51"/>
      <c r="D77" s="71"/>
      <c r="E77" s="53" t="s">
        <v>100</v>
      </c>
      <c r="F77" s="208"/>
      <c r="G77" s="40">
        <v>52.35</v>
      </c>
      <c r="H77" s="40">
        <v>0</v>
      </c>
    </row>
    <row r="78" spans="1:8" s="23" customFormat="1" ht="12.75" customHeight="1">
      <c r="A78" s="16"/>
      <c r="B78" s="64" t="s">
        <v>40</v>
      </c>
      <c r="C78" s="66"/>
      <c r="D78" s="86" t="s">
        <v>101</v>
      </c>
      <c r="E78" s="87"/>
      <c r="F78" s="208"/>
      <c r="G78" s="40" t="s">
        <v>19</v>
      </c>
      <c r="H78" s="40" t="s">
        <v>19</v>
      </c>
    </row>
    <row r="79" spans="1:8" s="23" customFormat="1" ht="12.75" customHeight="1">
      <c r="A79" s="16"/>
      <c r="B79" s="64" t="s">
        <v>41</v>
      </c>
      <c r="C79" s="88"/>
      <c r="D79" s="52" t="s">
        <v>102</v>
      </c>
      <c r="E79" s="89"/>
      <c r="F79" s="209"/>
      <c r="G79" s="40" t="s">
        <v>19</v>
      </c>
      <c r="H79" s="40" t="s">
        <v>19</v>
      </c>
    </row>
    <row r="80" spans="1:8" s="23" customFormat="1" ht="12.75" customHeight="1">
      <c r="A80" s="16"/>
      <c r="B80" s="64" t="s">
        <v>42</v>
      </c>
      <c r="C80" s="41"/>
      <c r="D80" s="42" t="s">
        <v>103</v>
      </c>
      <c r="E80" s="44"/>
      <c r="F80" s="209"/>
      <c r="G80" s="40">
        <v>16328.63</v>
      </c>
      <c r="H80" s="40">
        <v>596.26</v>
      </c>
    </row>
    <row r="81" spans="1:8" s="23" customFormat="1" ht="12.75" customHeight="1">
      <c r="A81" s="16"/>
      <c r="B81" s="64" t="s">
        <v>43</v>
      </c>
      <c r="C81" s="41"/>
      <c r="D81" s="42" t="s">
        <v>104</v>
      </c>
      <c r="E81" s="44"/>
      <c r="F81" s="209"/>
      <c r="G81" s="40">
        <v>200630.33</v>
      </c>
      <c r="H81" s="40">
        <v>0</v>
      </c>
    </row>
    <row r="82" spans="1:8" s="23" customFormat="1" ht="12.75" customHeight="1">
      <c r="A82" s="16"/>
      <c r="B82" s="34" t="s">
        <v>105</v>
      </c>
      <c r="C82" s="51"/>
      <c r="D82" s="52" t="s">
        <v>106</v>
      </c>
      <c r="E82" s="53"/>
      <c r="F82" s="209"/>
      <c r="G82" s="40">
        <v>71546.42</v>
      </c>
      <c r="H82" s="40">
        <v>76771.06</v>
      </c>
    </row>
    <row r="83" spans="1:8" s="23" customFormat="1" ht="12.75" customHeight="1">
      <c r="A83" s="16"/>
      <c r="B83" s="34" t="s">
        <v>107</v>
      </c>
      <c r="C83" s="41"/>
      <c r="D83" s="42" t="s">
        <v>108</v>
      </c>
      <c r="E83" s="44"/>
      <c r="F83" s="208"/>
      <c r="G83" s="40" t="s">
        <v>19</v>
      </c>
      <c r="H83" s="40" t="s">
        <v>19</v>
      </c>
    </row>
    <row r="84" spans="1:8" s="23" customFormat="1" ht="12.75" customHeight="1">
      <c r="A84" s="16"/>
      <c r="B84" s="30" t="s">
        <v>109</v>
      </c>
      <c r="C84" s="90" t="s">
        <v>110</v>
      </c>
      <c r="D84" s="91"/>
      <c r="E84" s="92"/>
      <c r="F84" s="208" t="s">
        <v>277</v>
      </c>
      <c r="G84" s="35">
        <f>SUM(G85,G86,G89,G90)</f>
        <v>5395.9200000002002</v>
      </c>
      <c r="H84" s="35">
        <f>SUM(H85,H86,H89,H90)</f>
        <v>-389.25999999978001</v>
      </c>
    </row>
    <row r="85" spans="1:8" s="23" customFormat="1" ht="12.75" customHeight="1">
      <c r="A85" s="16"/>
      <c r="B85" s="36" t="s">
        <v>15</v>
      </c>
      <c r="C85" s="54" t="s">
        <v>111</v>
      </c>
      <c r="D85" s="41"/>
      <c r="E85" s="56"/>
      <c r="F85" s="208"/>
      <c r="G85" s="40" t="s">
        <v>19</v>
      </c>
      <c r="H85" s="40" t="s">
        <v>19</v>
      </c>
    </row>
    <row r="86" spans="1:8" s="23" customFormat="1" ht="12.75" customHeight="1">
      <c r="A86" s="16"/>
      <c r="B86" s="36" t="s">
        <v>28</v>
      </c>
      <c r="C86" s="37" t="s">
        <v>112</v>
      </c>
      <c r="D86" s="75"/>
      <c r="E86" s="76"/>
      <c r="F86" s="209"/>
      <c r="G86" s="40">
        <f>SUM(G87,G88)</f>
        <v>0</v>
      </c>
      <c r="H86" s="40">
        <f>SUM(H87,H88)</f>
        <v>0</v>
      </c>
    </row>
    <row r="87" spans="1:8" s="23" customFormat="1" ht="12.75" customHeight="1">
      <c r="A87" s="16"/>
      <c r="B87" s="34" t="s">
        <v>30</v>
      </c>
      <c r="C87" s="41"/>
      <c r="D87" s="42" t="s">
        <v>113</v>
      </c>
      <c r="E87" s="44"/>
      <c r="F87" s="209"/>
      <c r="G87" s="40" t="s">
        <v>19</v>
      </c>
      <c r="H87" s="40" t="s">
        <v>19</v>
      </c>
    </row>
    <row r="88" spans="1:8" s="23" customFormat="1" ht="12.75" customHeight="1">
      <c r="A88" s="16"/>
      <c r="B88" s="34" t="s">
        <v>32</v>
      </c>
      <c r="C88" s="41"/>
      <c r="D88" s="42" t="s">
        <v>114</v>
      </c>
      <c r="E88" s="44"/>
      <c r="F88" s="209"/>
      <c r="G88" s="40" t="s">
        <v>19</v>
      </c>
      <c r="H88" s="40" t="s">
        <v>19</v>
      </c>
    </row>
    <row r="89" spans="1:8" s="23" customFormat="1" ht="12.75" customHeight="1">
      <c r="A89" s="16"/>
      <c r="B89" s="60" t="s">
        <v>45</v>
      </c>
      <c r="C89" s="71" t="s">
        <v>115</v>
      </c>
      <c r="D89" s="71"/>
      <c r="E89" s="93"/>
      <c r="F89" s="209"/>
      <c r="G89" s="40" t="s">
        <v>19</v>
      </c>
      <c r="H89" s="40" t="s">
        <v>19</v>
      </c>
    </row>
    <row r="90" spans="1:8" s="23" customFormat="1" ht="12.75" customHeight="1">
      <c r="A90" s="16"/>
      <c r="B90" s="47" t="s">
        <v>47</v>
      </c>
      <c r="C90" s="48" t="s">
        <v>116</v>
      </c>
      <c r="D90" s="49"/>
      <c r="E90" s="50"/>
      <c r="F90" s="209"/>
      <c r="G90" s="40">
        <f>SUM(G91:G92)</f>
        <v>5395.9200000002002</v>
      </c>
      <c r="H90" s="40">
        <f>SUM(H91:H92)</f>
        <v>-389.25999999978001</v>
      </c>
    </row>
    <row r="91" spans="1:8" s="23" customFormat="1" ht="12.75" customHeight="1">
      <c r="A91" s="16"/>
      <c r="B91" s="34" t="s">
        <v>117</v>
      </c>
      <c r="C91" s="32"/>
      <c r="D91" s="42" t="s">
        <v>118</v>
      </c>
      <c r="E91" s="94"/>
      <c r="F91" s="208"/>
      <c r="G91" s="40">
        <v>5785.1800000002004</v>
      </c>
      <c r="H91" s="40">
        <v>-389.25999999978001</v>
      </c>
    </row>
    <row r="92" spans="1:8" s="23" customFormat="1" ht="12.75" customHeight="1">
      <c r="A92" s="16"/>
      <c r="B92" s="34" t="s">
        <v>119</v>
      </c>
      <c r="C92" s="32"/>
      <c r="D92" s="42" t="s">
        <v>120</v>
      </c>
      <c r="E92" s="94"/>
      <c r="F92" s="208"/>
      <c r="G92" s="40">
        <v>-389.26</v>
      </c>
      <c r="H92" s="40" t="s">
        <v>19</v>
      </c>
    </row>
    <row r="93" spans="1:8" s="23" customFormat="1" ht="12.75" customHeight="1">
      <c r="A93" s="16"/>
      <c r="B93" s="30" t="s">
        <v>121</v>
      </c>
      <c r="C93" s="90" t="s">
        <v>122</v>
      </c>
      <c r="D93" s="92"/>
      <c r="E93" s="92"/>
      <c r="F93" s="208"/>
      <c r="G93" s="35"/>
      <c r="H93" s="35"/>
    </row>
    <row r="94" spans="1:8" s="23" customFormat="1" ht="25.5" customHeight="1">
      <c r="A94" s="16"/>
      <c r="B94" s="30"/>
      <c r="C94" s="130" t="s">
        <v>123</v>
      </c>
      <c r="D94" s="125"/>
      <c r="E94" s="126"/>
      <c r="F94" s="209"/>
      <c r="G94" s="95">
        <f>SUM(G59,G64,G84,G93)</f>
        <v>1250676.9800000002</v>
      </c>
      <c r="H94" s="95">
        <f>SUM(H59,H64,H84,H93)</f>
        <v>1009592.1200000002</v>
      </c>
    </row>
    <row r="95" spans="1:8" s="23" customFormat="1">
      <c r="A95" s="16"/>
      <c r="B95" s="17"/>
      <c r="C95" s="24"/>
      <c r="D95" s="24"/>
      <c r="E95" s="24"/>
      <c r="F95" s="24"/>
    </row>
    <row r="96" spans="1:8" s="23" customFormat="1" ht="12.75" customHeight="1">
      <c r="A96" s="16"/>
      <c r="B96" s="131" t="s">
        <v>263</v>
      </c>
      <c r="C96" s="132"/>
      <c r="D96" s="132"/>
      <c r="E96" s="132"/>
      <c r="F96" s="96"/>
      <c r="G96" s="140" t="s">
        <v>260</v>
      </c>
      <c r="H96" s="140"/>
    </row>
    <row r="97" spans="1:8" s="23" customFormat="1" ht="12.75" customHeight="1">
      <c r="A97" s="16"/>
      <c r="B97" s="141" t="s">
        <v>253</v>
      </c>
      <c r="C97" s="141"/>
      <c r="D97" s="141"/>
      <c r="E97" s="141"/>
      <c r="F97" s="23" t="s">
        <v>124</v>
      </c>
      <c r="G97" s="142" t="s">
        <v>125</v>
      </c>
      <c r="H97" s="142"/>
    </row>
    <row r="98" spans="1:8" s="23" customFormat="1">
      <c r="A98" s="16"/>
      <c r="B98" s="22"/>
      <c r="C98" s="22"/>
      <c r="D98" s="22"/>
      <c r="E98" s="22"/>
      <c r="F98" s="22"/>
      <c r="G98" s="22"/>
      <c r="H98" s="22"/>
    </row>
    <row r="99" spans="1:8" s="23" customFormat="1" ht="12.75" customHeight="1">
      <c r="A99" s="16"/>
      <c r="B99" s="143" t="s">
        <v>264</v>
      </c>
      <c r="C99" s="144"/>
      <c r="D99" s="144"/>
      <c r="E99" s="144"/>
      <c r="F99" s="97"/>
      <c r="G99" s="145" t="s">
        <v>258</v>
      </c>
      <c r="H99" s="146"/>
    </row>
    <row r="100" spans="1:8" s="23" customFormat="1" ht="12.75" customHeight="1">
      <c r="A100" s="16"/>
      <c r="B100" s="133" t="s">
        <v>254</v>
      </c>
      <c r="C100" s="133"/>
      <c r="D100" s="133"/>
      <c r="E100" s="133"/>
      <c r="F100" s="9" t="s">
        <v>124</v>
      </c>
      <c r="G100" s="134" t="s">
        <v>125</v>
      </c>
      <c r="H100" s="134"/>
    </row>
    <row r="101" spans="1:8" s="23" customFormat="1">
      <c r="A101" s="16"/>
    </row>
    <row r="102" spans="1:8" s="23" customFormat="1">
      <c r="A102" s="16"/>
    </row>
    <row r="103" spans="1:8" s="23" customFormat="1">
      <c r="A103" s="16"/>
    </row>
    <row r="104" spans="1:8" s="23" customFormat="1">
      <c r="A104" s="16"/>
    </row>
    <row r="105" spans="1:8" s="23" customFormat="1">
      <c r="A105" s="16"/>
    </row>
    <row r="106" spans="1:8" s="23" customFormat="1">
      <c r="A106" s="16"/>
    </row>
    <row r="107" spans="1:8" s="23" customFormat="1">
      <c r="A107" s="16"/>
    </row>
    <row r="108" spans="1:8" s="23" customFormat="1">
      <c r="A108" s="16"/>
    </row>
    <row r="109" spans="1:8" s="23" customFormat="1">
      <c r="A109" s="16"/>
    </row>
    <row r="110" spans="1:8" s="23" customFormat="1">
      <c r="A110" s="16"/>
    </row>
    <row r="111" spans="1:8" s="23" customFormat="1">
      <c r="A111" s="16"/>
    </row>
    <row r="112" spans="1:8" s="23" customFormat="1">
      <c r="A112" s="16"/>
    </row>
    <row r="113" spans="1:1" s="23" customFormat="1">
      <c r="A113" s="16"/>
    </row>
    <row r="114" spans="1:1" s="23" customFormat="1">
      <c r="A114" s="16"/>
    </row>
    <row r="115" spans="1:1" s="23" customFormat="1">
      <c r="A115" s="16"/>
    </row>
    <row r="116" spans="1:1" s="23" customFormat="1">
      <c r="A116" s="16"/>
    </row>
    <row r="117" spans="1:1" s="23" customFormat="1">
      <c r="A117" s="16"/>
    </row>
    <row r="118" spans="1:1" s="23" customFormat="1">
      <c r="A118" s="16"/>
    </row>
    <row r="119" spans="1:1" s="23" customFormat="1">
      <c r="A119"/>
    </row>
  </sheetData>
  <mergeCells count="27">
    <mergeCell ref="B8:H8"/>
    <mergeCell ref="B1:H1"/>
    <mergeCell ref="F2:H2"/>
    <mergeCell ref="F3:H3"/>
    <mergeCell ref="B5:H6"/>
    <mergeCell ref="B7:H7"/>
    <mergeCell ref="B100:E100"/>
    <mergeCell ref="G100:H100"/>
    <mergeCell ref="B9:H9"/>
    <mergeCell ref="B10:H11"/>
    <mergeCell ref="B12:F12"/>
    <mergeCell ref="B13:H13"/>
    <mergeCell ref="G96:H96"/>
    <mergeCell ref="B97:E97"/>
    <mergeCell ref="G97:H97"/>
    <mergeCell ref="B99:E99"/>
    <mergeCell ref="G99:H99"/>
    <mergeCell ref="B14:H14"/>
    <mergeCell ref="B16:H16"/>
    <mergeCell ref="B17:H17"/>
    <mergeCell ref="E18:H18"/>
    <mergeCell ref="C19:E19"/>
    <mergeCell ref="D47:E47"/>
    <mergeCell ref="D53:E53"/>
    <mergeCell ref="C62:E62"/>
    <mergeCell ref="C94:E94"/>
    <mergeCell ref="B96:E96"/>
  </mergeCells>
  <printOptions horizontalCentered="1"/>
  <pageMargins left="0.55118110236220474" right="0.55118110236220474" top="0.6692913385826772" bottom="0.19685039370078741" header="0.31496062992125984" footer="0.11811023622047245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93F9B-DAE7-4A2E-8464-63280FB50223}">
  <sheetPr>
    <pageSetUpPr fitToPage="1"/>
  </sheetPr>
  <dimension ref="B1:J67"/>
  <sheetViews>
    <sheetView tabSelected="1" topLeftCell="A19" workbookViewId="0">
      <selection activeCell="H28" sqref="H28:H31"/>
    </sheetView>
  </sheetViews>
  <sheetFormatPr defaultRowHeight="12.75"/>
  <cols>
    <col min="1" max="1" width="3.140625" style="4" customWidth="1"/>
    <col min="2" max="2" width="8" style="4" customWidth="1"/>
    <col min="3" max="3" width="1.5703125" style="4" hidden="1" customWidth="1"/>
    <col min="4" max="4" width="30.140625" style="4" customWidth="1"/>
    <col min="5" max="5" width="18.28515625" style="4" customWidth="1"/>
    <col min="6" max="6" width="9.140625" style="4" hidden="1" customWidth="1"/>
    <col min="7" max="7" width="11.7109375" style="4" customWidth="1"/>
    <col min="8" max="8" width="13.140625" style="4" customWidth="1"/>
    <col min="9" max="9" width="14.7109375" style="4" customWidth="1"/>
    <col min="10" max="10" width="15.85546875" style="4" customWidth="1"/>
    <col min="11" max="16384" width="9.140625" style="4"/>
  </cols>
  <sheetData>
    <row r="1" spans="2:10" ht="30" customHeight="1">
      <c r="B1" s="192" t="s">
        <v>0</v>
      </c>
      <c r="C1" s="192"/>
      <c r="D1" s="192"/>
      <c r="E1" s="192"/>
      <c r="F1" s="192"/>
      <c r="G1" s="192"/>
      <c r="H1" s="192"/>
      <c r="I1" s="192"/>
      <c r="J1" s="192"/>
    </row>
    <row r="2" spans="2:10" ht="15.75" customHeight="1">
      <c r="E2" s="5"/>
      <c r="H2" s="6" t="s">
        <v>126</v>
      </c>
      <c r="I2" s="7"/>
      <c r="J2" s="7"/>
    </row>
    <row r="3" spans="2:10" ht="15.75" customHeight="1">
      <c r="H3" s="6" t="s">
        <v>2</v>
      </c>
      <c r="I3" s="7"/>
      <c r="J3" s="7"/>
    </row>
    <row r="4" spans="2:10" ht="4.5" customHeight="1"/>
    <row r="5" spans="2:10" ht="15.75" customHeight="1">
      <c r="B5" s="193" t="s">
        <v>127</v>
      </c>
      <c r="C5" s="193"/>
      <c r="D5" s="193"/>
      <c r="E5" s="193"/>
      <c r="F5" s="193"/>
      <c r="G5" s="193"/>
      <c r="H5" s="193"/>
      <c r="I5" s="193"/>
      <c r="J5" s="193"/>
    </row>
    <row r="6" spans="2:10" ht="15.75" customHeight="1">
      <c r="B6" s="194" t="s">
        <v>128</v>
      </c>
      <c r="C6" s="194"/>
      <c r="D6" s="194"/>
      <c r="E6" s="194"/>
      <c r="F6" s="194"/>
      <c r="G6" s="194"/>
      <c r="H6" s="194"/>
      <c r="I6" s="194"/>
      <c r="J6" s="194"/>
    </row>
    <row r="7" spans="2:10" ht="15.75" customHeight="1">
      <c r="B7" s="195" t="s">
        <v>257</v>
      </c>
      <c r="C7" s="195"/>
      <c r="D7" s="195"/>
      <c r="E7" s="195"/>
      <c r="F7" s="195"/>
      <c r="G7" s="195"/>
      <c r="H7" s="195"/>
      <c r="I7" s="195"/>
      <c r="J7" s="195"/>
    </row>
    <row r="8" spans="2:10" ht="15" customHeight="1">
      <c r="B8" s="196" t="s">
        <v>129</v>
      </c>
      <c r="C8" s="196"/>
      <c r="D8" s="196"/>
      <c r="E8" s="196"/>
      <c r="F8" s="196"/>
      <c r="G8" s="196"/>
      <c r="H8" s="196"/>
      <c r="I8" s="196"/>
      <c r="J8" s="196"/>
    </row>
    <row r="9" spans="2:10" ht="15" customHeight="1">
      <c r="B9" s="187" t="s">
        <v>255</v>
      </c>
      <c r="C9" s="184"/>
      <c r="D9" s="184"/>
      <c r="E9" s="184"/>
      <c r="F9" s="184"/>
      <c r="G9" s="184"/>
      <c r="H9" s="184"/>
      <c r="I9" s="184"/>
      <c r="J9" s="184"/>
    </row>
    <row r="10" spans="2:10" ht="15" customHeight="1">
      <c r="B10" s="184" t="s">
        <v>130</v>
      </c>
      <c r="C10" s="184"/>
      <c r="D10" s="184"/>
      <c r="E10" s="184"/>
      <c r="F10" s="184"/>
      <c r="G10" s="184"/>
      <c r="H10" s="184"/>
      <c r="I10" s="184"/>
      <c r="J10" s="184"/>
    </row>
    <row r="11" spans="2:10" ht="15" customHeight="1">
      <c r="B11" s="184" t="s">
        <v>131</v>
      </c>
      <c r="C11" s="184"/>
      <c r="D11" s="184"/>
      <c r="E11" s="184"/>
      <c r="F11" s="184"/>
      <c r="G11" s="184"/>
      <c r="H11" s="184"/>
      <c r="I11" s="184"/>
      <c r="J11" s="184"/>
    </row>
    <row r="12" spans="2:10" ht="12" customHeight="1">
      <c r="B12" s="185"/>
      <c r="C12" s="185"/>
      <c r="D12" s="185"/>
      <c r="E12" s="185"/>
      <c r="F12" s="185"/>
      <c r="G12" s="185"/>
      <c r="H12" s="185"/>
      <c r="I12" s="185"/>
      <c r="J12" s="185"/>
    </row>
    <row r="13" spans="2:10" ht="15" customHeight="1">
      <c r="B13" s="186" t="s">
        <v>132</v>
      </c>
      <c r="C13" s="186"/>
      <c r="D13" s="186"/>
      <c r="E13" s="186"/>
      <c r="F13" s="186"/>
      <c r="G13" s="186"/>
      <c r="H13" s="186"/>
      <c r="I13" s="186"/>
      <c r="J13" s="186"/>
    </row>
    <row r="14" spans="2:10" ht="9.75" customHeight="1">
      <c r="B14" s="184"/>
      <c r="C14" s="184"/>
      <c r="D14" s="184"/>
      <c r="E14" s="184"/>
      <c r="F14" s="184"/>
      <c r="G14" s="184"/>
      <c r="H14" s="184"/>
      <c r="I14" s="184"/>
      <c r="J14" s="184"/>
    </row>
    <row r="15" spans="2:10" ht="15" customHeight="1">
      <c r="B15" s="186" t="s">
        <v>259</v>
      </c>
      <c r="C15" s="186"/>
      <c r="D15" s="186"/>
      <c r="E15" s="186"/>
      <c r="F15" s="186"/>
      <c r="G15" s="186"/>
      <c r="H15" s="186"/>
      <c r="I15" s="186"/>
      <c r="J15" s="186"/>
    </row>
    <row r="16" spans="2:10" ht="9.75" customHeight="1">
      <c r="B16" s="26"/>
      <c r="C16" s="18"/>
      <c r="D16" s="18"/>
      <c r="E16" s="18"/>
      <c r="F16" s="18"/>
      <c r="G16" s="18"/>
      <c r="H16" s="18"/>
      <c r="I16" s="18"/>
      <c r="J16" s="18"/>
    </row>
    <row r="17" spans="2:10" ht="15" customHeight="1">
      <c r="B17" s="187" t="s">
        <v>262</v>
      </c>
      <c r="C17" s="187"/>
      <c r="D17" s="187"/>
      <c r="E17" s="187"/>
      <c r="F17" s="187"/>
      <c r="G17" s="187"/>
      <c r="H17" s="187"/>
      <c r="I17" s="187"/>
      <c r="J17" s="187"/>
    </row>
    <row r="18" spans="2:10" ht="15" customHeight="1">
      <c r="B18" s="184" t="s">
        <v>7</v>
      </c>
      <c r="C18" s="184"/>
      <c r="D18" s="184"/>
      <c r="E18" s="184"/>
      <c r="F18" s="184"/>
      <c r="G18" s="184"/>
      <c r="H18" s="184"/>
      <c r="I18" s="184"/>
      <c r="J18" s="184"/>
    </row>
    <row r="19" spans="2:10" s="18" customFormat="1" ht="15" customHeight="1">
      <c r="B19" s="188" t="s">
        <v>247</v>
      </c>
      <c r="C19" s="188"/>
      <c r="D19" s="188"/>
      <c r="E19" s="188"/>
      <c r="F19" s="188"/>
      <c r="G19" s="188"/>
      <c r="H19" s="188"/>
      <c r="I19" s="188"/>
      <c r="J19" s="188"/>
    </row>
    <row r="20" spans="2:10" s="8" customFormat="1" ht="50.1" customHeight="1">
      <c r="B20" s="189" t="s">
        <v>8</v>
      </c>
      <c r="C20" s="190"/>
      <c r="D20" s="189" t="s">
        <v>9</v>
      </c>
      <c r="E20" s="191"/>
      <c r="F20" s="191"/>
      <c r="G20" s="190"/>
      <c r="H20" s="98" t="s">
        <v>133</v>
      </c>
      <c r="I20" s="98" t="s">
        <v>134</v>
      </c>
      <c r="J20" s="98" t="s">
        <v>135</v>
      </c>
    </row>
    <row r="21" spans="2:10" ht="15.75" customHeight="1">
      <c r="B21" s="99" t="s">
        <v>13</v>
      </c>
      <c r="C21" s="100" t="s">
        <v>136</v>
      </c>
      <c r="D21" s="175" t="s">
        <v>136</v>
      </c>
      <c r="E21" s="176"/>
      <c r="F21" s="176"/>
      <c r="G21" s="177"/>
      <c r="H21" s="101"/>
      <c r="I21" s="102">
        <f>SUM(I22,I27,I28)</f>
        <v>2266435.1</v>
      </c>
      <c r="J21" s="102">
        <f>SUM(J22,J27,J28)</f>
        <v>2810510.82</v>
      </c>
    </row>
    <row r="22" spans="2:10" ht="15.75" customHeight="1">
      <c r="B22" s="103" t="s">
        <v>15</v>
      </c>
      <c r="C22" s="104" t="s">
        <v>137</v>
      </c>
      <c r="D22" s="181" t="s">
        <v>137</v>
      </c>
      <c r="E22" s="182"/>
      <c r="F22" s="182"/>
      <c r="G22" s="183"/>
      <c r="H22" s="105"/>
      <c r="I22" s="106">
        <f>SUM(I23:I26)</f>
        <v>2206695.0500000003</v>
      </c>
      <c r="J22" s="106">
        <f>SUM(J23:J26)</f>
        <v>2761714.92</v>
      </c>
    </row>
    <row r="23" spans="2:10" ht="15.75" customHeight="1">
      <c r="B23" s="103" t="s">
        <v>138</v>
      </c>
      <c r="C23" s="104" t="s">
        <v>78</v>
      </c>
      <c r="D23" s="181" t="s">
        <v>78</v>
      </c>
      <c r="E23" s="182"/>
      <c r="F23" s="182"/>
      <c r="G23" s="183"/>
      <c r="H23" s="105"/>
      <c r="I23" s="107">
        <v>1393171.68</v>
      </c>
      <c r="J23" s="107">
        <v>1775427.79</v>
      </c>
    </row>
    <row r="24" spans="2:10" ht="15.75" customHeight="1">
      <c r="B24" s="103" t="s">
        <v>139</v>
      </c>
      <c r="C24" s="108" t="s">
        <v>140</v>
      </c>
      <c r="D24" s="178" t="s">
        <v>140</v>
      </c>
      <c r="E24" s="179"/>
      <c r="F24" s="179"/>
      <c r="G24" s="180"/>
      <c r="H24" s="105"/>
      <c r="I24" s="107">
        <v>714519.09</v>
      </c>
      <c r="J24" s="107">
        <v>884627.64</v>
      </c>
    </row>
    <row r="25" spans="2:10" ht="15.75" customHeight="1">
      <c r="B25" s="103" t="s">
        <v>141</v>
      </c>
      <c r="C25" s="104" t="s">
        <v>142</v>
      </c>
      <c r="D25" s="178" t="s">
        <v>142</v>
      </c>
      <c r="E25" s="179"/>
      <c r="F25" s="179"/>
      <c r="G25" s="180"/>
      <c r="H25" s="105"/>
      <c r="I25" s="107">
        <v>95371.58</v>
      </c>
      <c r="J25" s="107">
        <v>100054.34</v>
      </c>
    </row>
    <row r="26" spans="2:10" ht="15.75" customHeight="1">
      <c r="B26" s="103" t="s">
        <v>143</v>
      </c>
      <c r="C26" s="108" t="s">
        <v>144</v>
      </c>
      <c r="D26" s="178" t="s">
        <v>144</v>
      </c>
      <c r="E26" s="179"/>
      <c r="F26" s="179"/>
      <c r="G26" s="180"/>
      <c r="H26" s="105"/>
      <c r="I26" s="107">
        <v>3632.7</v>
      </c>
      <c r="J26" s="107">
        <v>1605.15</v>
      </c>
    </row>
    <row r="27" spans="2:10" ht="15.75" customHeight="1">
      <c r="B27" s="103" t="s">
        <v>28</v>
      </c>
      <c r="C27" s="104" t="s">
        <v>145</v>
      </c>
      <c r="D27" s="178" t="s">
        <v>145</v>
      </c>
      <c r="E27" s="179"/>
      <c r="F27" s="179"/>
      <c r="G27" s="180"/>
      <c r="H27" s="105"/>
      <c r="I27" s="106"/>
      <c r="J27" s="109"/>
    </row>
    <row r="28" spans="2:10" ht="15.75" customHeight="1">
      <c r="B28" s="103" t="s">
        <v>45</v>
      </c>
      <c r="C28" s="104" t="s">
        <v>146</v>
      </c>
      <c r="D28" s="178" t="s">
        <v>146</v>
      </c>
      <c r="E28" s="179"/>
      <c r="F28" s="179"/>
      <c r="G28" s="180"/>
      <c r="H28" s="105" t="s">
        <v>278</v>
      </c>
      <c r="I28" s="106">
        <f>SUM(I29)+SUM(I30)</f>
        <v>59740.05</v>
      </c>
      <c r="J28" s="106">
        <f>SUM(J29)+SUM(J30)</f>
        <v>48795.9</v>
      </c>
    </row>
    <row r="29" spans="2:10" ht="15.75" customHeight="1">
      <c r="B29" s="103" t="s">
        <v>147</v>
      </c>
      <c r="C29" s="108" t="s">
        <v>148</v>
      </c>
      <c r="D29" s="178" t="s">
        <v>148</v>
      </c>
      <c r="E29" s="179"/>
      <c r="F29" s="179"/>
      <c r="G29" s="180"/>
      <c r="H29" s="105"/>
      <c r="I29" s="107">
        <v>59740.05</v>
      </c>
      <c r="J29" s="107">
        <v>48795.9</v>
      </c>
    </row>
    <row r="30" spans="2:10" ht="15.75" customHeight="1">
      <c r="B30" s="103" t="s">
        <v>149</v>
      </c>
      <c r="C30" s="108" t="s">
        <v>150</v>
      </c>
      <c r="D30" s="178" t="s">
        <v>150</v>
      </c>
      <c r="E30" s="179"/>
      <c r="F30" s="179"/>
      <c r="G30" s="180"/>
      <c r="H30" s="105"/>
      <c r="I30" s="107" t="s">
        <v>19</v>
      </c>
      <c r="J30" s="107" t="s">
        <v>19</v>
      </c>
    </row>
    <row r="31" spans="2:10" ht="15.75" customHeight="1">
      <c r="B31" s="99" t="s">
        <v>48</v>
      </c>
      <c r="C31" s="100" t="s">
        <v>151</v>
      </c>
      <c r="D31" s="175" t="s">
        <v>151</v>
      </c>
      <c r="E31" s="176"/>
      <c r="F31" s="176"/>
      <c r="G31" s="177"/>
      <c r="H31" s="213" t="s">
        <v>279</v>
      </c>
      <c r="I31" s="102">
        <f>SUM(I32:I45)</f>
        <v>2261894.6100000003</v>
      </c>
      <c r="J31" s="102">
        <f>SUM(J32:J45)</f>
        <v>2810129.46</v>
      </c>
    </row>
    <row r="32" spans="2:10" ht="15.75" customHeight="1">
      <c r="B32" s="103" t="s">
        <v>15</v>
      </c>
      <c r="C32" s="104" t="s">
        <v>152</v>
      </c>
      <c r="D32" s="178" t="s">
        <v>153</v>
      </c>
      <c r="E32" s="179"/>
      <c r="F32" s="179"/>
      <c r="G32" s="180"/>
      <c r="H32" s="105"/>
      <c r="I32" s="107">
        <v>1853030.26</v>
      </c>
      <c r="J32" s="107">
        <v>2260917.19</v>
      </c>
    </row>
    <row r="33" spans="2:10" ht="15.75" customHeight="1">
      <c r="B33" s="103" t="s">
        <v>28</v>
      </c>
      <c r="C33" s="104" t="s">
        <v>154</v>
      </c>
      <c r="D33" s="178" t="s">
        <v>155</v>
      </c>
      <c r="E33" s="179"/>
      <c r="F33" s="179"/>
      <c r="G33" s="180"/>
      <c r="H33" s="105"/>
      <c r="I33" s="107">
        <v>61563.44</v>
      </c>
      <c r="J33" s="107">
        <v>62467.61</v>
      </c>
    </row>
    <row r="34" spans="2:10" ht="15.75" customHeight="1">
      <c r="B34" s="103" t="s">
        <v>45</v>
      </c>
      <c r="C34" s="104" t="s">
        <v>156</v>
      </c>
      <c r="D34" s="178" t="s">
        <v>157</v>
      </c>
      <c r="E34" s="179"/>
      <c r="F34" s="179"/>
      <c r="G34" s="180"/>
      <c r="H34" s="105"/>
      <c r="I34" s="107">
        <v>64897.919999999998</v>
      </c>
      <c r="J34" s="107">
        <v>111818.88</v>
      </c>
    </row>
    <row r="35" spans="2:10" ht="15.75" customHeight="1">
      <c r="B35" s="103" t="s">
        <v>47</v>
      </c>
      <c r="C35" s="104" t="s">
        <v>158</v>
      </c>
      <c r="D35" s="181" t="s">
        <v>159</v>
      </c>
      <c r="E35" s="182"/>
      <c r="F35" s="182"/>
      <c r="G35" s="183"/>
      <c r="H35" s="105"/>
      <c r="I35" s="107">
        <v>358.86</v>
      </c>
      <c r="J35" s="107">
        <v>300</v>
      </c>
    </row>
    <row r="36" spans="2:10" ht="15.75" customHeight="1">
      <c r="B36" s="103" t="s">
        <v>73</v>
      </c>
      <c r="C36" s="104" t="s">
        <v>160</v>
      </c>
      <c r="D36" s="181" t="s">
        <v>161</v>
      </c>
      <c r="E36" s="182"/>
      <c r="F36" s="182"/>
      <c r="G36" s="183"/>
      <c r="H36" s="105"/>
      <c r="I36" s="107">
        <v>17942.59</v>
      </c>
      <c r="J36" s="107">
        <v>19559.740000000002</v>
      </c>
    </row>
    <row r="37" spans="2:10" ht="15.75" customHeight="1">
      <c r="B37" s="103" t="s">
        <v>162</v>
      </c>
      <c r="C37" s="104" t="s">
        <v>163</v>
      </c>
      <c r="D37" s="181" t="s">
        <v>164</v>
      </c>
      <c r="E37" s="182"/>
      <c r="F37" s="182"/>
      <c r="G37" s="183"/>
      <c r="H37" s="105"/>
      <c r="I37" s="107">
        <v>13319.17</v>
      </c>
      <c r="J37" s="107">
        <v>22222.06</v>
      </c>
    </row>
    <row r="38" spans="2:10" ht="15.75" customHeight="1">
      <c r="B38" s="103" t="s">
        <v>165</v>
      </c>
      <c r="C38" s="104" t="s">
        <v>166</v>
      </c>
      <c r="D38" s="181" t="s">
        <v>167</v>
      </c>
      <c r="E38" s="182"/>
      <c r="F38" s="182"/>
      <c r="G38" s="183"/>
      <c r="H38" s="105"/>
      <c r="I38" s="107">
        <v>17662.849999999999</v>
      </c>
      <c r="J38" s="107">
        <v>34220.06</v>
      </c>
    </row>
    <row r="39" spans="2:10" ht="15.75" customHeight="1">
      <c r="B39" s="103" t="s">
        <v>168</v>
      </c>
      <c r="C39" s="104" t="s">
        <v>169</v>
      </c>
      <c r="D39" s="178" t="s">
        <v>169</v>
      </c>
      <c r="E39" s="179"/>
      <c r="F39" s="179"/>
      <c r="G39" s="180"/>
      <c r="H39" s="105"/>
      <c r="I39" s="107" t="s">
        <v>19</v>
      </c>
      <c r="J39" s="107" t="s">
        <v>19</v>
      </c>
    </row>
    <row r="40" spans="2:10" ht="15.75" customHeight="1">
      <c r="B40" s="103" t="s">
        <v>170</v>
      </c>
      <c r="C40" s="104" t="s">
        <v>171</v>
      </c>
      <c r="D40" s="181" t="s">
        <v>171</v>
      </c>
      <c r="E40" s="182"/>
      <c r="F40" s="182"/>
      <c r="G40" s="183"/>
      <c r="H40" s="105"/>
      <c r="I40" s="107">
        <v>196692.84</v>
      </c>
      <c r="J40" s="107">
        <v>259596.58</v>
      </c>
    </row>
    <row r="41" spans="2:10" ht="15.75" customHeight="1">
      <c r="B41" s="103" t="s">
        <v>172</v>
      </c>
      <c r="C41" s="104" t="s">
        <v>173</v>
      </c>
      <c r="D41" s="178" t="s">
        <v>174</v>
      </c>
      <c r="E41" s="179"/>
      <c r="F41" s="179"/>
      <c r="G41" s="180"/>
      <c r="H41" s="105"/>
      <c r="I41" s="107" t="s">
        <v>19</v>
      </c>
      <c r="J41" s="107" t="s">
        <v>19</v>
      </c>
    </row>
    <row r="42" spans="2:10" ht="15.75" customHeight="1">
      <c r="B42" s="103" t="s">
        <v>175</v>
      </c>
      <c r="C42" s="104" t="s">
        <v>176</v>
      </c>
      <c r="D42" s="178" t="s">
        <v>177</v>
      </c>
      <c r="E42" s="179"/>
      <c r="F42" s="179"/>
      <c r="G42" s="180"/>
      <c r="H42" s="105"/>
      <c r="I42" s="107" t="s">
        <v>19</v>
      </c>
      <c r="J42" s="107" t="s">
        <v>19</v>
      </c>
    </row>
    <row r="43" spans="2:10" ht="15.75" customHeight="1">
      <c r="B43" s="103" t="s">
        <v>178</v>
      </c>
      <c r="C43" s="104" t="s">
        <v>179</v>
      </c>
      <c r="D43" s="178" t="s">
        <v>180</v>
      </c>
      <c r="E43" s="179"/>
      <c r="F43" s="179"/>
      <c r="G43" s="180"/>
      <c r="H43" s="105"/>
      <c r="I43" s="107" t="s">
        <v>19</v>
      </c>
      <c r="J43" s="107" t="s">
        <v>19</v>
      </c>
    </row>
    <row r="44" spans="2:10" ht="15.75" customHeight="1">
      <c r="B44" s="103" t="s">
        <v>181</v>
      </c>
      <c r="C44" s="104" t="s">
        <v>182</v>
      </c>
      <c r="D44" s="178" t="s">
        <v>183</v>
      </c>
      <c r="E44" s="179"/>
      <c r="F44" s="179"/>
      <c r="G44" s="180"/>
      <c r="H44" s="105"/>
      <c r="I44" s="107">
        <v>36426.68</v>
      </c>
      <c r="J44" s="107">
        <v>39027.339999999997</v>
      </c>
    </row>
    <row r="45" spans="2:10" ht="15.75" customHeight="1">
      <c r="B45" s="103" t="s">
        <v>184</v>
      </c>
      <c r="C45" s="104" t="s">
        <v>185</v>
      </c>
      <c r="D45" s="158" t="s">
        <v>186</v>
      </c>
      <c r="E45" s="159"/>
      <c r="F45" s="159"/>
      <c r="G45" s="160"/>
      <c r="H45" s="105"/>
      <c r="I45" s="107" t="s">
        <v>19</v>
      </c>
      <c r="J45" s="107" t="s">
        <v>19</v>
      </c>
    </row>
    <row r="46" spans="2:10" ht="15.75" customHeight="1">
      <c r="B46" s="100" t="s">
        <v>50</v>
      </c>
      <c r="C46" s="110" t="s">
        <v>187</v>
      </c>
      <c r="D46" s="166" t="s">
        <v>187</v>
      </c>
      <c r="E46" s="167"/>
      <c r="F46" s="167"/>
      <c r="G46" s="168"/>
      <c r="H46" s="101"/>
      <c r="I46" s="102">
        <f>I21-I31</f>
        <v>4540.4899999997579</v>
      </c>
      <c r="J46" s="102">
        <f>J21-J31</f>
        <v>381.35999999986961</v>
      </c>
    </row>
    <row r="47" spans="2:10" ht="15.75" customHeight="1">
      <c r="B47" s="100" t="s">
        <v>76</v>
      </c>
      <c r="C47" s="100" t="s">
        <v>188</v>
      </c>
      <c r="D47" s="169" t="s">
        <v>188</v>
      </c>
      <c r="E47" s="170"/>
      <c r="F47" s="170"/>
      <c r="G47" s="171"/>
      <c r="H47" s="111"/>
      <c r="I47" s="102">
        <f>IF(TYPE(I48)=1,I48,0)+IF(TYPE(I49)=1,I49,0)+IF(TYPE(I50)=1,I50,0)</f>
        <v>1244.69</v>
      </c>
      <c r="J47" s="102">
        <f>IF(TYPE(J48)=1,J48,0)+IF(TYPE(J49)=1,J49,0)+IF(TYPE(J50)=1,J50,0)</f>
        <v>0</v>
      </c>
    </row>
    <row r="48" spans="2:10" ht="15.75" customHeight="1">
      <c r="B48" s="108" t="s">
        <v>189</v>
      </c>
      <c r="C48" s="104" t="s">
        <v>190</v>
      </c>
      <c r="D48" s="158" t="s">
        <v>191</v>
      </c>
      <c r="E48" s="159"/>
      <c r="F48" s="159"/>
      <c r="G48" s="160"/>
      <c r="H48" s="112"/>
      <c r="I48" s="106">
        <v>1244.69</v>
      </c>
      <c r="J48" s="107"/>
    </row>
    <row r="49" spans="2:10" ht="15.75" customHeight="1">
      <c r="B49" s="108" t="s">
        <v>28</v>
      </c>
      <c r="C49" s="104" t="s">
        <v>192</v>
      </c>
      <c r="D49" s="158" t="s">
        <v>192</v>
      </c>
      <c r="E49" s="159"/>
      <c r="F49" s="159"/>
      <c r="G49" s="160"/>
      <c r="H49" s="112"/>
      <c r="I49" s="107"/>
      <c r="J49" s="107"/>
    </row>
    <row r="50" spans="2:10" ht="15.75" customHeight="1">
      <c r="B50" s="108" t="s">
        <v>193</v>
      </c>
      <c r="C50" s="104" t="s">
        <v>194</v>
      </c>
      <c r="D50" s="158" t="s">
        <v>195</v>
      </c>
      <c r="E50" s="159"/>
      <c r="F50" s="159"/>
      <c r="G50" s="160"/>
      <c r="H50" s="112"/>
      <c r="I50" s="107" t="s">
        <v>19</v>
      </c>
      <c r="J50" s="107" t="s">
        <v>19</v>
      </c>
    </row>
    <row r="51" spans="2:10" ht="15.75" customHeight="1">
      <c r="B51" s="100" t="s">
        <v>83</v>
      </c>
      <c r="C51" s="110" t="s">
        <v>196</v>
      </c>
      <c r="D51" s="166" t="s">
        <v>196</v>
      </c>
      <c r="E51" s="167"/>
      <c r="F51" s="167"/>
      <c r="G51" s="168"/>
      <c r="H51" s="111"/>
      <c r="I51" s="107" t="s">
        <v>19</v>
      </c>
      <c r="J51" s="107" t="s">
        <v>19</v>
      </c>
    </row>
    <row r="52" spans="2:10" ht="30" customHeight="1">
      <c r="B52" s="100" t="s">
        <v>109</v>
      </c>
      <c r="C52" s="110" t="s">
        <v>197</v>
      </c>
      <c r="D52" s="172" t="s">
        <v>197</v>
      </c>
      <c r="E52" s="173"/>
      <c r="F52" s="173"/>
      <c r="G52" s="174"/>
      <c r="H52" s="111"/>
      <c r="I52" s="107" t="s">
        <v>19</v>
      </c>
      <c r="J52" s="107" t="s">
        <v>19</v>
      </c>
    </row>
    <row r="53" spans="2:10" ht="15.75" customHeight="1">
      <c r="B53" s="100" t="s">
        <v>121</v>
      </c>
      <c r="C53" s="110" t="s">
        <v>198</v>
      </c>
      <c r="D53" s="166" t="s">
        <v>198</v>
      </c>
      <c r="E53" s="167"/>
      <c r="F53" s="167"/>
      <c r="G53" s="168"/>
      <c r="H53" s="111"/>
      <c r="I53" s="107" t="s">
        <v>19</v>
      </c>
      <c r="J53" s="107" t="s">
        <v>19</v>
      </c>
    </row>
    <row r="54" spans="2:10" ht="30" customHeight="1">
      <c r="B54" s="100" t="s">
        <v>199</v>
      </c>
      <c r="C54" s="100" t="s">
        <v>200</v>
      </c>
      <c r="D54" s="175" t="s">
        <v>200</v>
      </c>
      <c r="E54" s="176"/>
      <c r="F54" s="176"/>
      <c r="G54" s="177"/>
      <c r="H54" s="111"/>
      <c r="I54" s="102">
        <f>SUM(I46,I47,I51,I52,I53)</f>
        <v>5785.1799999997584</v>
      </c>
      <c r="J54" s="102">
        <f>SUM(J46,J47,J51,J52,J53)</f>
        <v>381.35999999986961</v>
      </c>
    </row>
    <row r="55" spans="2:10" ht="15.75" customHeight="1">
      <c r="B55" s="100" t="s">
        <v>15</v>
      </c>
      <c r="C55" s="100" t="s">
        <v>201</v>
      </c>
      <c r="D55" s="169" t="s">
        <v>201</v>
      </c>
      <c r="E55" s="170"/>
      <c r="F55" s="170"/>
      <c r="G55" s="171"/>
      <c r="H55" s="111"/>
      <c r="I55" s="107" t="s">
        <v>19</v>
      </c>
      <c r="J55" s="107" t="s">
        <v>19</v>
      </c>
    </row>
    <row r="56" spans="2:10" ht="15.75" customHeight="1">
      <c r="B56" s="100" t="s">
        <v>202</v>
      </c>
      <c r="C56" s="110" t="s">
        <v>203</v>
      </c>
      <c r="D56" s="166" t="s">
        <v>203</v>
      </c>
      <c r="E56" s="167"/>
      <c r="F56" s="167"/>
      <c r="G56" s="168"/>
      <c r="H56" s="111"/>
      <c r="I56" s="102">
        <f>SUM(I54,I55)</f>
        <v>5785.1799999997584</v>
      </c>
      <c r="J56" s="102">
        <f>SUM(J54,J55)</f>
        <v>381.35999999986961</v>
      </c>
    </row>
    <row r="57" spans="2:10" ht="15.75" customHeight="1">
      <c r="B57" s="108" t="s">
        <v>15</v>
      </c>
      <c r="C57" s="104" t="s">
        <v>204</v>
      </c>
      <c r="D57" s="158" t="s">
        <v>204</v>
      </c>
      <c r="E57" s="159"/>
      <c r="F57" s="159"/>
      <c r="G57" s="160"/>
      <c r="H57" s="112"/>
      <c r="I57" s="106"/>
      <c r="J57" s="106"/>
    </row>
    <row r="58" spans="2:10" ht="15.75" customHeight="1">
      <c r="B58" s="108" t="s">
        <v>28</v>
      </c>
      <c r="C58" s="104" t="s">
        <v>205</v>
      </c>
      <c r="D58" s="158" t="s">
        <v>205</v>
      </c>
      <c r="E58" s="159"/>
      <c r="F58" s="159"/>
      <c r="G58" s="160"/>
      <c r="H58" s="112"/>
      <c r="I58" s="106"/>
      <c r="J58" s="106"/>
    </row>
    <row r="59" spans="2:10">
      <c r="B59" s="9"/>
      <c r="C59" s="9"/>
      <c r="D59" s="9"/>
      <c r="E59" s="9"/>
    </row>
    <row r="60" spans="2:10" ht="15.75" customHeight="1">
      <c r="B60" s="161" t="s">
        <v>267</v>
      </c>
      <c r="C60" s="161"/>
      <c r="D60" s="161"/>
      <c r="E60" s="161"/>
      <c r="F60" s="161"/>
      <c r="G60" s="161"/>
      <c r="H60" s="113"/>
      <c r="I60" s="162" t="s">
        <v>260</v>
      </c>
      <c r="J60" s="162"/>
    </row>
    <row r="61" spans="2:10" s="18" customFormat="1" ht="18.75" customHeight="1">
      <c r="B61" s="156" t="s">
        <v>206</v>
      </c>
      <c r="C61" s="156"/>
      <c r="D61" s="156"/>
      <c r="E61" s="156"/>
      <c r="F61" s="156"/>
      <c r="G61" s="156"/>
      <c r="H61" s="10" t="s">
        <v>124</v>
      </c>
      <c r="I61" s="157" t="s">
        <v>125</v>
      </c>
      <c r="J61" s="157"/>
    </row>
    <row r="62" spans="2:10" s="18" customFormat="1" ht="10.5" customHeight="1">
      <c r="B62" s="27"/>
      <c r="C62" s="27"/>
      <c r="D62" s="27"/>
      <c r="E62" s="27"/>
      <c r="F62" s="27"/>
      <c r="G62" s="27"/>
      <c r="H62" s="27"/>
      <c r="I62" s="11"/>
      <c r="J62" s="11"/>
    </row>
    <row r="63" spans="2:10" s="18" customFormat="1" ht="15" customHeight="1">
      <c r="B63" s="163" t="s">
        <v>265</v>
      </c>
      <c r="C63" s="163"/>
      <c r="D63" s="163"/>
      <c r="E63" s="163"/>
      <c r="F63" s="163"/>
      <c r="G63" s="163"/>
      <c r="H63" s="114"/>
      <c r="I63" s="164" t="s">
        <v>258</v>
      </c>
      <c r="J63" s="165"/>
    </row>
    <row r="64" spans="2:10" s="18" customFormat="1" ht="27" customHeight="1">
      <c r="B64" s="156" t="s">
        <v>266</v>
      </c>
      <c r="C64" s="156"/>
      <c r="D64" s="156"/>
      <c r="E64" s="156"/>
      <c r="F64" s="156"/>
      <c r="G64" s="156"/>
      <c r="H64" s="10" t="s">
        <v>207</v>
      </c>
      <c r="I64" s="157" t="s">
        <v>125</v>
      </c>
      <c r="J64" s="157"/>
    </row>
    <row r="67" ht="21" customHeight="1"/>
  </sheetData>
  <mergeCells count="63">
    <mergeCell ref="B9:J9"/>
    <mergeCell ref="B1:J1"/>
    <mergeCell ref="B5:J5"/>
    <mergeCell ref="B6:J6"/>
    <mergeCell ref="B7:J7"/>
    <mergeCell ref="B8:J8"/>
    <mergeCell ref="D21:G21"/>
    <mergeCell ref="B10:J10"/>
    <mergeCell ref="B11:J11"/>
    <mergeCell ref="B12:J12"/>
    <mergeCell ref="B13:J13"/>
    <mergeCell ref="B14:J14"/>
    <mergeCell ref="B15:J15"/>
    <mergeCell ref="B17:J17"/>
    <mergeCell ref="B18:J18"/>
    <mergeCell ref="B19:J19"/>
    <mergeCell ref="B20:C20"/>
    <mergeCell ref="D20:G20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45:G45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57:G57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B64:G64"/>
    <mergeCell ref="I64:J64"/>
    <mergeCell ref="D58:G58"/>
    <mergeCell ref="B60:G60"/>
    <mergeCell ref="I60:J60"/>
    <mergeCell ref="B61:G61"/>
    <mergeCell ref="I61:J61"/>
    <mergeCell ref="B63:G63"/>
    <mergeCell ref="I63:J63"/>
  </mergeCells>
  <pageMargins left="0.7" right="0.7" top="0.75" bottom="0.75" header="0.3" footer="0.3"/>
  <pageSetup paperSize="9" scale="7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9F8B-0FFE-435B-A480-B38FB3B63FB9}">
  <dimension ref="A1:P31"/>
  <sheetViews>
    <sheetView workbookViewId="0">
      <selection activeCell="I16" sqref="I16"/>
    </sheetView>
  </sheetViews>
  <sheetFormatPr defaultRowHeight="15"/>
  <cols>
    <col min="1" max="1" width="9.140625" style="6"/>
    <col min="2" max="2" width="6" style="12" customWidth="1"/>
    <col min="3" max="3" width="32.85546875" style="6" customWidth="1"/>
    <col min="4" max="11" width="15.7109375" style="6" customWidth="1"/>
    <col min="12" max="12" width="13.140625" style="6" customWidth="1"/>
    <col min="13" max="14" width="15.7109375" style="6" customWidth="1"/>
    <col min="15" max="15" width="20.28515625" style="6" customWidth="1"/>
    <col min="16" max="16384" width="9.140625" style="6"/>
  </cols>
  <sheetData>
    <row r="1" spans="2:15" ht="33.75" customHeight="1"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2:15" ht="15" customHeight="1">
      <c r="J2" s="6" t="s">
        <v>208</v>
      </c>
    </row>
    <row r="3" spans="2:15" ht="15" customHeight="1">
      <c r="J3" s="6" t="s">
        <v>209</v>
      </c>
    </row>
    <row r="5" spans="2:15" ht="15" customHeight="1">
      <c r="B5" s="202" t="s">
        <v>210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2:15" ht="14.25" customHeight="1">
      <c r="B6" s="202" t="s">
        <v>211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8" spans="2:15" ht="15" customHeight="1">
      <c r="B8" s="202" t="s">
        <v>212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</row>
    <row r="9" spans="2:15" ht="5.25" customHeight="1"/>
    <row r="10" spans="2:15" ht="15" customHeight="1">
      <c r="B10" s="199" t="s">
        <v>8</v>
      </c>
      <c r="C10" s="199" t="s">
        <v>213</v>
      </c>
      <c r="D10" s="199" t="s">
        <v>214</v>
      </c>
      <c r="E10" s="203" t="s">
        <v>215</v>
      </c>
      <c r="F10" s="204"/>
      <c r="G10" s="204"/>
      <c r="H10" s="204"/>
      <c r="I10" s="204"/>
      <c r="J10" s="204"/>
      <c r="K10" s="204"/>
      <c r="L10" s="204"/>
      <c r="M10" s="205"/>
      <c r="N10" s="199" t="s">
        <v>216</v>
      </c>
    </row>
    <row r="11" spans="2:15" ht="123" customHeight="1">
      <c r="B11" s="200"/>
      <c r="C11" s="200"/>
      <c r="D11" s="200"/>
      <c r="E11" s="115" t="s">
        <v>217</v>
      </c>
      <c r="F11" s="115" t="s">
        <v>218</v>
      </c>
      <c r="G11" s="115" t="s">
        <v>219</v>
      </c>
      <c r="H11" s="115" t="s">
        <v>220</v>
      </c>
      <c r="I11" s="115" t="s">
        <v>221</v>
      </c>
      <c r="J11" s="13" t="s">
        <v>222</v>
      </c>
      <c r="K11" s="115" t="s">
        <v>223</v>
      </c>
      <c r="L11" s="115" t="s">
        <v>224</v>
      </c>
      <c r="M11" s="116" t="s">
        <v>225</v>
      </c>
      <c r="N11" s="200"/>
    </row>
    <row r="12" spans="2:15" ht="15" customHeight="1">
      <c r="B12" s="117">
        <v>1</v>
      </c>
      <c r="C12" s="117">
        <v>2</v>
      </c>
      <c r="D12" s="117">
        <v>3</v>
      </c>
      <c r="E12" s="117">
        <v>4</v>
      </c>
      <c r="F12" s="117">
        <v>5</v>
      </c>
      <c r="G12" s="117">
        <v>6</v>
      </c>
      <c r="H12" s="117">
        <v>7</v>
      </c>
      <c r="I12" s="117">
        <v>8</v>
      </c>
      <c r="J12" s="117">
        <v>9</v>
      </c>
      <c r="K12" s="117">
        <v>10</v>
      </c>
      <c r="L12" s="118" t="s">
        <v>226</v>
      </c>
      <c r="M12" s="117">
        <v>12</v>
      </c>
      <c r="N12" s="117">
        <v>13</v>
      </c>
    </row>
    <row r="13" spans="2:15" ht="71.25" customHeight="1">
      <c r="B13" s="119" t="s">
        <v>227</v>
      </c>
      <c r="C13" s="120" t="s">
        <v>228</v>
      </c>
      <c r="D13" s="121">
        <f t="shared" ref="D13:M13" si="0">SUM(D14:D15)</f>
        <v>177920.52</v>
      </c>
      <c r="E13" s="121">
        <f t="shared" si="0"/>
        <v>1246032.19</v>
      </c>
      <c r="F13" s="121">
        <f t="shared" si="0"/>
        <v>0</v>
      </c>
      <c r="G13" s="121">
        <f t="shared" si="0"/>
        <v>6117.65</v>
      </c>
      <c r="H13" s="121">
        <f t="shared" si="0"/>
        <v>0</v>
      </c>
      <c r="I13" s="121">
        <f t="shared" si="0"/>
        <v>0</v>
      </c>
      <c r="J13" s="121">
        <f t="shared" si="0"/>
        <v>-1241411.51</v>
      </c>
      <c r="K13" s="121">
        <f t="shared" si="0"/>
        <v>0</v>
      </c>
      <c r="L13" s="121">
        <f t="shared" si="0"/>
        <v>0</v>
      </c>
      <c r="M13" s="121">
        <f t="shared" si="0"/>
        <v>0</v>
      </c>
      <c r="N13" s="121">
        <f t="shared" ref="N13:N25" si="1">SUM(D13:M13)</f>
        <v>188658.84999999986</v>
      </c>
      <c r="O13" s="14"/>
    </row>
    <row r="14" spans="2:15" ht="15" customHeight="1">
      <c r="B14" s="122" t="s">
        <v>229</v>
      </c>
      <c r="C14" s="123" t="s">
        <v>230</v>
      </c>
      <c r="D14" s="124">
        <v>177920.52</v>
      </c>
      <c r="E14" s="124"/>
      <c r="F14" s="124">
        <v>66894.41</v>
      </c>
      <c r="G14" s="124">
        <v>6117.65</v>
      </c>
      <c r="H14" s="124" t="s">
        <v>19</v>
      </c>
      <c r="I14" s="124" t="s">
        <v>19</v>
      </c>
      <c r="J14" s="124">
        <v>-74861.98</v>
      </c>
      <c r="K14" s="124" t="s">
        <v>19</v>
      </c>
      <c r="L14" s="124" t="s">
        <v>19</v>
      </c>
      <c r="M14" s="124">
        <v>0</v>
      </c>
      <c r="N14" s="124">
        <f t="shared" si="1"/>
        <v>176070.59999999998</v>
      </c>
      <c r="O14" s="15"/>
    </row>
    <row r="15" spans="2:15" ht="15" customHeight="1">
      <c r="B15" s="122" t="s">
        <v>231</v>
      </c>
      <c r="C15" s="123" t="s">
        <v>232</v>
      </c>
      <c r="D15" s="124">
        <v>0</v>
      </c>
      <c r="E15" s="124">
        <v>1246032.19</v>
      </c>
      <c r="F15" s="124">
        <v>-66894.41</v>
      </c>
      <c r="G15" s="124" t="s">
        <v>19</v>
      </c>
      <c r="H15" s="124" t="s">
        <v>19</v>
      </c>
      <c r="I15" s="124" t="s">
        <v>19</v>
      </c>
      <c r="J15" s="124">
        <v>-1166549.53</v>
      </c>
      <c r="K15" s="124" t="s">
        <v>19</v>
      </c>
      <c r="L15" s="124" t="s">
        <v>19</v>
      </c>
      <c r="M15" s="124">
        <v>0</v>
      </c>
      <c r="N15" s="124">
        <f t="shared" si="1"/>
        <v>12588.25</v>
      </c>
      <c r="O15" s="14"/>
    </row>
    <row r="16" spans="2:15" ht="74.25" customHeight="1">
      <c r="B16" s="119" t="s">
        <v>233</v>
      </c>
      <c r="C16" s="120" t="s">
        <v>234</v>
      </c>
      <c r="D16" s="121">
        <f t="shared" ref="D16:M16" si="2">SUM(D17:D18)</f>
        <v>593508.81999999995</v>
      </c>
      <c r="E16" s="121">
        <f t="shared" si="2"/>
        <v>771662.58</v>
      </c>
      <c r="F16" s="121">
        <f t="shared" si="2"/>
        <v>0</v>
      </c>
      <c r="G16" s="121">
        <f t="shared" si="2"/>
        <v>2899.86</v>
      </c>
      <c r="H16" s="121">
        <f t="shared" si="2"/>
        <v>0</v>
      </c>
      <c r="I16" s="121">
        <f t="shared" si="2"/>
        <v>0</v>
      </c>
      <c r="J16" s="121">
        <f t="shared" si="2"/>
        <v>-665118.35</v>
      </c>
      <c r="K16" s="121">
        <f t="shared" si="2"/>
        <v>0</v>
      </c>
      <c r="L16" s="121">
        <f t="shared" si="2"/>
        <v>0</v>
      </c>
      <c r="M16" s="121">
        <f t="shared" si="2"/>
        <v>0</v>
      </c>
      <c r="N16" s="121">
        <f t="shared" si="1"/>
        <v>702952.91</v>
      </c>
      <c r="O16" s="14"/>
    </row>
    <row r="17" spans="1:16" ht="15" customHeight="1">
      <c r="B17" s="122" t="s">
        <v>235</v>
      </c>
      <c r="C17" s="123" t="s">
        <v>230</v>
      </c>
      <c r="D17" s="124">
        <v>593508.81999999995</v>
      </c>
      <c r="E17" s="124">
        <v>190407.97</v>
      </c>
      <c r="F17" s="124">
        <v>2600</v>
      </c>
      <c r="G17" s="124">
        <v>2899.86</v>
      </c>
      <c r="H17" s="124" t="s">
        <v>19</v>
      </c>
      <c r="I17" s="124" t="s">
        <v>19</v>
      </c>
      <c r="J17" s="124">
        <v>-86463.74</v>
      </c>
      <c r="K17" s="124" t="s">
        <v>19</v>
      </c>
      <c r="L17" s="124" t="s">
        <v>19</v>
      </c>
      <c r="M17" s="124">
        <v>0</v>
      </c>
      <c r="N17" s="124">
        <f t="shared" si="1"/>
        <v>702952.90999999992</v>
      </c>
      <c r="O17" s="14"/>
    </row>
    <row r="18" spans="1:16" ht="15" customHeight="1">
      <c r="B18" s="122" t="s">
        <v>236</v>
      </c>
      <c r="C18" s="123" t="s">
        <v>232</v>
      </c>
      <c r="D18" s="124">
        <v>0</v>
      </c>
      <c r="E18" s="124">
        <v>581254.61</v>
      </c>
      <c r="F18" s="124">
        <v>-2600</v>
      </c>
      <c r="G18" s="124" t="s">
        <v>19</v>
      </c>
      <c r="H18" s="124" t="s">
        <v>19</v>
      </c>
      <c r="I18" s="124" t="s">
        <v>19</v>
      </c>
      <c r="J18" s="124">
        <v>-578654.61</v>
      </c>
      <c r="K18" s="124" t="s">
        <v>19</v>
      </c>
      <c r="L18" s="124" t="s">
        <v>19</v>
      </c>
      <c r="M18" s="124">
        <v>0</v>
      </c>
      <c r="N18" s="124">
        <f t="shared" si="1"/>
        <v>0</v>
      </c>
      <c r="O18" s="14"/>
    </row>
    <row r="19" spans="1:16" ht="114.75" customHeight="1">
      <c r="B19" s="119" t="s">
        <v>237</v>
      </c>
      <c r="C19" s="120" t="s">
        <v>238</v>
      </c>
      <c r="D19" s="121">
        <f t="shared" ref="D19:M19" si="3">SUM(D20:D21)</f>
        <v>133976.54</v>
      </c>
      <c r="E19" s="121">
        <f t="shared" si="3"/>
        <v>0</v>
      </c>
      <c r="F19" s="121">
        <f t="shared" si="3"/>
        <v>0</v>
      </c>
      <c r="G19" s="121">
        <f t="shared" si="3"/>
        <v>11.7</v>
      </c>
      <c r="H19" s="121">
        <f t="shared" si="3"/>
        <v>0</v>
      </c>
      <c r="I19" s="121">
        <f t="shared" si="3"/>
        <v>0</v>
      </c>
      <c r="J19" s="121">
        <f t="shared" si="3"/>
        <v>-95371.58</v>
      </c>
      <c r="K19" s="121">
        <f t="shared" si="3"/>
        <v>0</v>
      </c>
      <c r="L19" s="121">
        <f t="shared" si="3"/>
        <v>0</v>
      </c>
      <c r="M19" s="121">
        <f t="shared" si="3"/>
        <v>0</v>
      </c>
      <c r="N19" s="121">
        <f t="shared" si="1"/>
        <v>38616.660000000018</v>
      </c>
      <c r="O19" s="14"/>
    </row>
    <row r="20" spans="1:16" ht="15" customHeight="1">
      <c r="B20" s="122" t="s">
        <v>239</v>
      </c>
      <c r="C20" s="123" t="s">
        <v>230</v>
      </c>
      <c r="D20" s="124">
        <v>61356.69</v>
      </c>
      <c r="E20" s="124"/>
      <c r="F20" s="124">
        <v>32354.35</v>
      </c>
      <c r="G20" s="124">
        <v>11.7</v>
      </c>
      <c r="H20" s="124" t="s">
        <v>19</v>
      </c>
      <c r="I20" s="124" t="s">
        <v>19</v>
      </c>
      <c r="J20" s="124">
        <v>-55106.080000000002</v>
      </c>
      <c r="K20" s="124" t="s">
        <v>19</v>
      </c>
      <c r="L20" s="124" t="s">
        <v>19</v>
      </c>
      <c r="M20" s="124" t="s">
        <v>19</v>
      </c>
      <c r="N20" s="124">
        <f t="shared" si="1"/>
        <v>38616.660000000003</v>
      </c>
      <c r="O20" s="14"/>
    </row>
    <row r="21" spans="1:16" ht="15" customHeight="1">
      <c r="B21" s="122" t="s">
        <v>240</v>
      </c>
      <c r="C21" s="123" t="s">
        <v>232</v>
      </c>
      <c r="D21" s="124">
        <v>72619.850000000006</v>
      </c>
      <c r="E21" s="124">
        <v>0</v>
      </c>
      <c r="F21" s="124">
        <v>-32354.35</v>
      </c>
      <c r="G21" s="124" t="s">
        <v>19</v>
      </c>
      <c r="H21" s="124" t="s">
        <v>19</v>
      </c>
      <c r="I21" s="124" t="s">
        <v>19</v>
      </c>
      <c r="J21" s="124">
        <v>-40265.5</v>
      </c>
      <c r="K21" s="124" t="s">
        <v>19</v>
      </c>
      <c r="L21" s="124" t="s">
        <v>19</v>
      </c>
      <c r="M21" s="124" t="s">
        <v>19</v>
      </c>
      <c r="N21" s="124">
        <f t="shared" si="1"/>
        <v>0</v>
      </c>
      <c r="O21" s="14"/>
    </row>
    <row r="22" spans="1:16" ht="27.75" customHeight="1">
      <c r="B22" s="119" t="s">
        <v>241</v>
      </c>
      <c r="C22" s="120" t="s">
        <v>242</v>
      </c>
      <c r="D22" s="121">
        <f t="shared" ref="D22:M22" si="4">SUM(D23:D24)</f>
        <v>9197.3000000000011</v>
      </c>
      <c r="E22" s="121">
        <f t="shared" si="4"/>
        <v>2906.2300000000005</v>
      </c>
      <c r="F22" s="121">
        <f t="shared" si="4"/>
        <v>0</v>
      </c>
      <c r="G22" s="121">
        <f t="shared" si="4"/>
        <v>13.2</v>
      </c>
      <c r="H22" s="121">
        <f t="shared" si="4"/>
        <v>0</v>
      </c>
      <c r="I22" s="121">
        <f t="shared" si="4"/>
        <v>0</v>
      </c>
      <c r="J22" s="121">
        <f t="shared" si="4"/>
        <v>-3632.7</v>
      </c>
      <c r="K22" s="121">
        <f t="shared" si="4"/>
        <v>0</v>
      </c>
      <c r="L22" s="121">
        <f t="shared" si="4"/>
        <v>0</v>
      </c>
      <c r="M22" s="121">
        <f t="shared" si="4"/>
        <v>0</v>
      </c>
      <c r="N22" s="121">
        <f t="shared" si="1"/>
        <v>8484.0300000000025</v>
      </c>
      <c r="O22" s="14"/>
    </row>
    <row r="23" spans="1:16" ht="15" customHeight="1">
      <c r="B23" s="122" t="s">
        <v>243</v>
      </c>
      <c r="C23" s="123" t="s">
        <v>230</v>
      </c>
      <c r="D23" s="124">
        <v>1785.66</v>
      </c>
      <c r="E23" s="124">
        <v>2.7355895326763999E-13</v>
      </c>
      <c r="F23" s="124">
        <v>2917.41</v>
      </c>
      <c r="G23" s="124">
        <v>13.2</v>
      </c>
      <c r="H23" s="124" t="s">
        <v>19</v>
      </c>
      <c r="I23" s="124" t="s">
        <v>19</v>
      </c>
      <c r="J23" s="124">
        <v>-2954.35</v>
      </c>
      <c r="K23" s="124" t="s">
        <v>19</v>
      </c>
      <c r="L23" s="124" t="s">
        <v>19</v>
      </c>
      <c r="M23" s="124" t="s">
        <v>19</v>
      </c>
      <c r="N23" s="124">
        <f t="shared" si="1"/>
        <v>1761.9199999999996</v>
      </c>
      <c r="O23" s="14"/>
    </row>
    <row r="24" spans="1:16" ht="15" customHeight="1">
      <c r="B24" s="122" t="s">
        <v>244</v>
      </c>
      <c r="C24" s="123" t="s">
        <v>232</v>
      </c>
      <c r="D24" s="124">
        <v>7411.64</v>
      </c>
      <c r="E24" s="124">
        <v>2906.23</v>
      </c>
      <c r="F24" s="124">
        <v>-2917.41</v>
      </c>
      <c r="G24" s="124" t="s">
        <v>19</v>
      </c>
      <c r="H24" s="124" t="s">
        <v>19</v>
      </c>
      <c r="I24" s="124" t="s">
        <v>19</v>
      </c>
      <c r="J24" s="124">
        <v>-678.35</v>
      </c>
      <c r="K24" s="124" t="s">
        <v>19</v>
      </c>
      <c r="L24" s="124" t="s">
        <v>19</v>
      </c>
      <c r="M24" s="124" t="s">
        <v>19</v>
      </c>
      <c r="N24" s="124">
        <f t="shared" si="1"/>
        <v>6722.1100000000006</v>
      </c>
      <c r="O24" s="14"/>
    </row>
    <row r="25" spans="1:16" ht="28.5" customHeight="1">
      <c r="B25" s="119" t="s">
        <v>245</v>
      </c>
      <c r="C25" s="120" t="s">
        <v>246</v>
      </c>
      <c r="D25" s="121">
        <f t="shared" ref="D25:M25" si="5">SUM(D13,D16,D19,D22)</f>
        <v>914603.18</v>
      </c>
      <c r="E25" s="121">
        <f t="shared" si="5"/>
        <v>2020601</v>
      </c>
      <c r="F25" s="121">
        <f t="shared" si="5"/>
        <v>0</v>
      </c>
      <c r="G25" s="121">
        <f t="shared" si="5"/>
        <v>9042.4100000000017</v>
      </c>
      <c r="H25" s="121">
        <f t="shared" si="5"/>
        <v>0</v>
      </c>
      <c r="I25" s="121">
        <f t="shared" si="5"/>
        <v>0</v>
      </c>
      <c r="J25" s="121">
        <f t="shared" si="5"/>
        <v>-2005534.14</v>
      </c>
      <c r="K25" s="121">
        <f t="shared" si="5"/>
        <v>0</v>
      </c>
      <c r="L25" s="121">
        <f t="shared" si="5"/>
        <v>0</v>
      </c>
      <c r="M25" s="121">
        <f t="shared" si="5"/>
        <v>0</v>
      </c>
      <c r="N25" s="121">
        <f t="shared" si="1"/>
        <v>938712.45000000042</v>
      </c>
      <c r="O25" s="14"/>
    </row>
    <row r="26" spans="1:16" ht="15" customHeight="1">
      <c r="B26" s="197" t="s">
        <v>261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</row>
    <row r="27" spans="1:16" customFormat="1" ht="15" customHeight="1">
      <c r="A27" s="19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</row>
    <row r="28" spans="1:16" customFormat="1" ht="15" customHeight="1">
      <c r="A28" s="19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P28" s="19"/>
    </row>
    <row r="29" spans="1:16" s="25" customFormat="1" ht="12.75" customHeight="1">
      <c r="A29" s="19"/>
    </row>
    <row r="30" spans="1:16" ht="15" customHeight="1"/>
    <row r="31" spans="1:16" ht="15" customHeight="1"/>
  </sheetData>
  <mergeCells count="10">
    <mergeCell ref="B26:N28"/>
    <mergeCell ref="B10:B11"/>
    <mergeCell ref="C10:C11"/>
    <mergeCell ref="B1:N1"/>
    <mergeCell ref="B5:N5"/>
    <mergeCell ref="B6:N6"/>
    <mergeCell ref="B8:N8"/>
    <mergeCell ref="D10:D11"/>
    <mergeCell ref="E10:M10"/>
    <mergeCell ref="N10:N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Finansavimo sumos</vt:lpstr>
      <vt:lpstr>FBA!Print_Titles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Vida Serapinienė</cp:lastModifiedBy>
  <cp:lastPrinted>2022-10-26T09:55:37Z</cp:lastPrinted>
  <dcterms:created xsi:type="dcterms:W3CDTF">2009-07-20T14:30:53Z</dcterms:created>
  <dcterms:modified xsi:type="dcterms:W3CDTF">2022-10-27T11:23:52Z</dcterms:modified>
</cp:coreProperties>
</file>