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 activeTab="1"/>
  </bookViews>
  <sheets>
    <sheet name="FBA" sheetId="4" r:id="rId1"/>
    <sheet name="VRA" sheetId="5" r:id="rId2"/>
    <sheet name="FS pagal šalt." sheetId="6" r:id="rId3"/>
    <sheet name="Lapas1" sheetId="7" state="hidden" r:id="rId4"/>
  </sheets>
  <definedNames>
    <definedName name="_xlnm.Print_Titles" localSheetId="0">FBA!$19:$19</definedName>
  </definedNames>
  <calcPr calcId="145621"/>
</workbook>
</file>

<file path=xl/calcChain.xml><?xml version="1.0" encoding="utf-8"?>
<calcChain xmlns="http://schemas.openxmlformats.org/spreadsheetml/2006/main">
  <c r="M23" i="6" l="1"/>
  <c r="M22" i="6"/>
  <c r="L21" i="6"/>
  <c r="K21" i="6"/>
  <c r="J21" i="6"/>
  <c r="I21" i="6"/>
  <c r="H21" i="6"/>
  <c r="G21" i="6"/>
  <c r="F21" i="6"/>
  <c r="E21" i="6"/>
  <c r="M21" i="6" s="1"/>
  <c r="D21" i="6"/>
  <c r="C21" i="6"/>
  <c r="M20" i="6"/>
  <c r="M19" i="6"/>
  <c r="L18" i="6"/>
  <c r="K18" i="6"/>
  <c r="J18" i="6"/>
  <c r="I18" i="6"/>
  <c r="H18" i="6"/>
  <c r="G18" i="6"/>
  <c r="F18" i="6"/>
  <c r="E18" i="6"/>
  <c r="D18" i="6"/>
  <c r="C18" i="6"/>
  <c r="M17" i="6"/>
  <c r="M16" i="6"/>
  <c r="L15" i="6"/>
  <c r="K15" i="6"/>
  <c r="J15" i="6"/>
  <c r="I15" i="6"/>
  <c r="H15" i="6"/>
  <c r="G15" i="6"/>
  <c r="F15" i="6"/>
  <c r="E15" i="6"/>
  <c r="D15" i="6"/>
  <c r="C15" i="6"/>
  <c r="M15" i="6" s="1"/>
  <c r="M14" i="6"/>
  <c r="M13" i="6"/>
  <c r="L12" i="6"/>
  <c r="L24" i="6" s="1"/>
  <c r="K12" i="6"/>
  <c r="K24" i="6" s="1"/>
  <c r="J12" i="6"/>
  <c r="J24" i="6" s="1"/>
  <c r="I12" i="6"/>
  <c r="I24" i="6" s="1"/>
  <c r="H12" i="6"/>
  <c r="H24" i="6" s="1"/>
  <c r="G12" i="6"/>
  <c r="G24" i="6" s="1"/>
  <c r="F12" i="6"/>
  <c r="F24" i="6" s="1"/>
  <c r="E12" i="6"/>
  <c r="E24" i="6" s="1"/>
  <c r="D12" i="6"/>
  <c r="M12" i="6" s="1"/>
  <c r="C12" i="6"/>
  <c r="C24" i="6" s="1"/>
  <c r="M18" i="6" l="1"/>
  <c r="D24" i="6"/>
  <c r="M24" i="6" s="1"/>
  <c r="I47" i="5" l="1"/>
  <c r="H47" i="5"/>
  <c r="I31" i="5"/>
  <c r="H31" i="5"/>
  <c r="I28" i="5"/>
  <c r="H28" i="5"/>
  <c r="I22" i="5"/>
  <c r="I21" i="5" s="1"/>
  <c r="I46" i="5" s="1"/>
  <c r="I54" i="5" s="1"/>
  <c r="I56" i="5" s="1"/>
  <c r="H22" i="5"/>
  <c r="H21" i="5" l="1"/>
  <c r="H46" i="5" s="1"/>
  <c r="H54" i="5" s="1"/>
  <c r="H56" i="5" s="1"/>
  <c r="G90" i="4" l="1"/>
  <c r="F90" i="4"/>
  <c r="G86" i="4"/>
  <c r="F86" i="4"/>
  <c r="F84" i="4" s="1"/>
  <c r="G84" i="4"/>
  <c r="G75" i="4"/>
  <c r="F75" i="4"/>
  <c r="F69" i="4" s="1"/>
  <c r="G69" i="4"/>
  <c r="G65" i="4"/>
  <c r="F65" i="4"/>
  <c r="F64" i="4" s="1"/>
  <c r="G64" i="4"/>
  <c r="G59" i="4"/>
  <c r="G94" i="4" s="1"/>
  <c r="F59" i="4"/>
  <c r="G49" i="4"/>
  <c r="F49" i="4"/>
  <c r="G42" i="4"/>
  <c r="G41" i="4" s="1"/>
  <c r="F42" i="4"/>
  <c r="F41" i="4" s="1"/>
  <c r="G27" i="4"/>
  <c r="F27" i="4"/>
  <c r="G21" i="4"/>
  <c r="F21" i="4"/>
  <c r="G20" i="4"/>
  <c r="G58" i="4" s="1"/>
  <c r="F20" i="4"/>
  <c r="F94" i="4" l="1"/>
  <c r="F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family val="2"/>
            <charset val="186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family val="2"/>
            <charset val="186"/>
          </rPr>
          <t>#03_2_I26#</t>
        </r>
      </text>
    </comment>
    <comment ref="H32" authorId="0">
      <text>
        <r>
          <rPr>
            <sz val="9"/>
            <color indexed="81"/>
            <rFont val="Tahoma"/>
            <family val="2"/>
            <charset val="186"/>
          </rPr>
          <t>#03_2_I32#</t>
        </r>
      </text>
    </comment>
    <comment ref="H33" authorId="0">
      <text>
        <r>
          <rPr>
            <sz val="9"/>
            <color indexed="81"/>
            <rFont val="Tahoma"/>
            <family val="2"/>
            <charset val="186"/>
          </rPr>
          <t>#03_2_I33#</t>
        </r>
      </text>
    </comment>
    <comment ref="H34" authorId="0">
      <text>
        <r>
          <rPr>
            <sz val="9"/>
            <color indexed="81"/>
            <rFont val="Tahoma"/>
            <family val="2"/>
            <charset val="186"/>
          </rPr>
          <t>#03_2_I34#</t>
        </r>
      </text>
    </comment>
    <comment ref="H35" authorId="0">
      <text>
        <r>
          <rPr>
            <sz val="9"/>
            <color indexed="81"/>
            <rFont val="Tahoma"/>
            <family val="2"/>
            <charset val="186"/>
          </rPr>
          <t>#03_2_I35#</t>
        </r>
      </text>
    </comment>
    <comment ref="H36" authorId="0">
      <text>
        <r>
          <rPr>
            <sz val="9"/>
            <color indexed="81"/>
            <rFont val="Tahoma"/>
            <family val="2"/>
            <charset val="186"/>
          </rPr>
          <t>#03_2_I36#</t>
        </r>
      </text>
    </comment>
    <comment ref="H37" authorId="0">
      <text>
        <r>
          <rPr>
            <sz val="9"/>
            <color indexed="81"/>
            <rFont val="Tahoma"/>
            <family val="2"/>
            <charset val="186"/>
          </rPr>
          <t>#03_2_I37#</t>
        </r>
      </text>
    </comment>
    <comment ref="H38" authorId="0">
      <text>
        <r>
          <rPr>
            <sz val="9"/>
            <color indexed="81"/>
            <rFont val="Tahoma"/>
            <family val="2"/>
            <charset val="186"/>
          </rPr>
          <t>#03_2_I38#</t>
        </r>
      </text>
    </comment>
    <comment ref="H39" authorId="0">
      <text>
        <r>
          <rPr>
            <sz val="9"/>
            <color indexed="81"/>
            <rFont val="Tahoma"/>
            <family val="2"/>
            <charset val="186"/>
          </rPr>
          <t>#03_2_I39#</t>
        </r>
      </text>
    </comment>
    <comment ref="H40" authorId="0">
      <text>
        <r>
          <rPr>
            <sz val="9"/>
            <color indexed="81"/>
            <rFont val="Tahoma"/>
            <family val="2"/>
            <charset val="186"/>
          </rPr>
          <t>#03_2_I40#</t>
        </r>
      </text>
    </comment>
    <comment ref="H41" authorId="0">
      <text>
        <r>
          <rPr>
            <sz val="9"/>
            <color indexed="81"/>
            <rFont val="Tahoma"/>
            <family val="2"/>
            <charset val="186"/>
          </rPr>
          <t>#03_2_I41#</t>
        </r>
      </text>
    </comment>
    <comment ref="H42" authorId="0">
      <text>
        <r>
          <rPr>
            <sz val="9"/>
            <color indexed="81"/>
            <rFont val="Tahoma"/>
            <family val="2"/>
            <charset val="186"/>
          </rPr>
          <t>#03_2_I42#</t>
        </r>
      </text>
    </comment>
    <comment ref="H43" authorId="0">
      <text>
        <r>
          <rPr>
            <sz val="9"/>
            <color indexed="81"/>
            <rFont val="Tahoma"/>
            <family val="2"/>
            <charset val="186"/>
          </rPr>
          <t>#03_2_I43#</t>
        </r>
      </text>
    </comment>
    <comment ref="H44" authorId="0">
      <text>
        <r>
          <rPr>
            <sz val="9"/>
            <color indexed="81"/>
            <rFont val="Tahoma"/>
            <family val="2"/>
            <charset val="186"/>
          </rPr>
          <t>#03_2_I44#</t>
        </r>
      </text>
    </comment>
    <comment ref="H45" authorId="0">
      <text>
        <r>
          <rPr>
            <sz val="9"/>
            <color indexed="81"/>
            <rFont val="Tahoma"/>
            <family val="2"/>
            <charset val="186"/>
          </rPr>
          <t>#03_2_I45#</t>
        </r>
      </text>
    </comment>
    <comment ref="H53" authorId="0">
      <text>
        <r>
          <rPr>
            <sz val="9"/>
            <color indexed="81"/>
            <rFont val="Tahoma"/>
            <family val="2"/>
            <charset val="186"/>
          </rPr>
          <t>#03_2_I53#</t>
        </r>
      </text>
    </comment>
    <comment ref="H55" authorId="0">
      <text>
        <r>
          <rPr>
            <sz val="9"/>
            <color indexed="81"/>
            <rFont val="Tahoma"/>
            <family val="2"/>
            <charset val="186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3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3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3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3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3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3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3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3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4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6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6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2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<sst xmlns="http://schemas.openxmlformats.org/spreadsheetml/2006/main" count="379" uniqueCount="279">
  <si>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</si>
  <si>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</si>
  <si>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</si>
  <si>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</si>
  <si>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</si>
  <si>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</si>
  <si>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</si>
  <si>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</si>
  <si>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</si>
  <si>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</si>
  <si>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</si>
  <si>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</si>
  <si>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</si>
  <si>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</si>
  <si>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</si>
  <si>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</si>
  <si>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</si>
  <si>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</si>
  <si>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</si>
  <si>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</si>
  <si>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</si>
  <si>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</si>
  <si>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</si>
  <si>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</si>
  <si>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</si>
  <si>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</si>
  <si>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</si>
  <si>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</si>
  <si>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</si>
  <si>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</si>
  <si>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</si>
  <si>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</si>
  <si>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</si>
  <si>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</si>
  <si>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</si>
  <si>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</si>
  <si>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</si>
  <si>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</si>
  <si>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</si>
  <si>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</si>
  <si>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</si>
  <si>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</si>
  <si>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</si>
  <si>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</si>
  <si>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</si>
  <si>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</si>
  <si>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</si>
  <si>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</si>
  <si>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</si>
  <si>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</si>
  <si>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</si>
  <si>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</si>
  <si>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</si>
  <si>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</si>
  <si>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</si>
  <si>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</si>
  <si>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</si>
  <si>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</si>
  <si>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</si>
  <si>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</si>
  <si>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</si>
  <si>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</si>
  <si>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</si>
  <si>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</si>
  <si>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</si>
  <si>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</si>
  <si>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</si>
  <si>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</si>
  <si>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</si>
  <si>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</si>
  <si>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</si>
  <si>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</si>
  <si>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</si>
  <si>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</si>
  <si>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</si>
  <si>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</si>
  <si>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</si>
  <si>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</si>
  <si>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</si>
  <si>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</si>
  <si>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</si>
  <si>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</si>
  <si>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</si>
  <si>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</si>
  <si>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</si>
  <si>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</si>
  <si>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</si>
  <si>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</si>
  <si>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</si>
  <si>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</si>
  <si>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</si>
  <si>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</si>
  <si>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</si>
  <si>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</si>
  <si>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</si>
  <si>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</si>
  <si>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</si>
  <si>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</si>
  <si>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</si>
  <si>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</si>
  <si>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</si>
  <si>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</si>
  <si>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</si>
  <si>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</si>
  <si>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</si>
  <si>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</si>
  <si>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</si>
  <si>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</si>
  <si>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</si>
  <si>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</si>
  <si>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</si>
  <si>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</si>
  <si>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</si>
  <si>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</si>
  <si>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</si>
  <si>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</si>
  <si>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</si>
  <si>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</si>
  <si>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</si>
  <si>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</si>
  <si>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</si>
  <si>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</si>
  <si>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</si>
  <si>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</si>
  <si>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</si>
  <si>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</si>
  <si>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</si>
  <si>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</si>
  <si>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</si>
  <si>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</si>
  <si>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</si>
  <si>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</si>
  <si>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</si>
  <si>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</si>
  <si>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Priekulės Ievos Simonaitytės gimnazija</t>
  </si>
  <si>
    <t>191791956, Klaipėdos g. 20, Priekulė</t>
  </si>
  <si>
    <t>P03</t>
  </si>
  <si>
    <t>P04</t>
  </si>
  <si>
    <t>P08</t>
  </si>
  <si>
    <t>P10</t>
  </si>
  <si>
    <t>P11</t>
  </si>
  <si>
    <t>P12</t>
  </si>
  <si>
    <t>P17</t>
  </si>
  <si>
    <t>P18</t>
  </si>
  <si>
    <t>Antanas Alčauskis</t>
  </si>
  <si>
    <t>Birutė Bakšinskienė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</si>
  <si>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</si>
  <si>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</si>
  <si>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</si>
  <si>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</si>
  <si>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</si>
  <si>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</si>
  <si>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</si>
  <si>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</si>
  <si>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</si>
  <si>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</si>
  <si>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</si>
  <si>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</si>
  <si>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</si>
  <si>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</si>
  <si>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</si>
  <si>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</si>
  <si>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</si>
  <si>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</si>
  <si>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</si>
  <si>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</si>
  <si>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</si>
  <si>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</si>
  <si>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</si>
  <si>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P21</t>
  </si>
  <si>
    <t>III.2.</t>
  </si>
  <si>
    <t>Pervestinų pagrindinės veiklos kitų pajamų suma</t>
  </si>
  <si>
    <t>PAGRINDINĖS VEIKLOS SĄNAUDOS</t>
  </si>
  <si>
    <t>P02</t>
  </si>
  <si>
    <t xml:space="preserve">Darbo užmokesčio ir socialinio draudimo </t>
  </si>
  <si>
    <t>DARBO UŽMOKESČIO IR SOCIALINIO DRAUDIMO</t>
  </si>
  <si>
    <t>P22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</si>
  <si>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</si>
  <si>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</si>
  <si>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</si>
  <si>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</si>
  <si>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</si>
  <si>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</si>
  <si>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</si>
  <si>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</si>
  <si>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</si>
  <si>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</si>
  <si>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</si>
  <si>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</si>
  <si>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</si>
  <si>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</si>
  <si>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</si>
  <si>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</si>
  <si>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</si>
  <si>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</si>
  <si>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</si>
  <si>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</si>
  <si>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</si>
  <si>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</si>
  <si>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</si>
  <si>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</si>
  <si>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</si>
  <si>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</si>
  <si>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</si>
  <si>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</si>
  <si>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</si>
  <si>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</si>
  <si>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</si>
  <si>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</si>
  <si>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</si>
  <si>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</si>
  <si>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</si>
  <si>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</si>
  <si>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</si>
  <si>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</si>
  <si>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</si>
  <si>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</si>
  <si>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</si>
  <si>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</si>
  <si>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</si>
  <si>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</si>
  <si>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</si>
  <si>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</si>
  <si>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</si>
  <si>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</si>
  <si>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</si>
  <si>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</si>
  <si>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</si>
  <si>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</si>
  <si>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_______________________________________________________                     </t>
  </si>
  <si>
    <t xml:space="preserve">(viešojo sektoriaus subjekto vadovas arba jo įgaliotas administracijos vadovas)                           </t>
  </si>
  <si>
    <t>______________________________________________________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</si>
  <si>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</si>
  <si>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</si>
  <si>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</si>
  <si>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</si>
  <si>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</si>
  <si>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</si>
  <si>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</si>
  <si>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</si>
  <si>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</si>
  <si>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</si>
  <si>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pergrupavimas*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</si>
  <si>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</si>
  <si>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</si>
  <si>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</si>
  <si>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</si>
  <si>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</si>
  <si>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</si>
  <si>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</si>
  <si>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</si>
  <si>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</si>
  <si>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</si>
  <si>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</si>
  <si>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</si>
  <si>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</si>
  <si>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</si>
  <si>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</si>
  <si>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</si>
  <si>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</si>
  <si>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</si>
  <si>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</si>
  <si>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</si>
  <si>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</si>
  <si>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</si>
  <si>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</si>
  <si>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</si>
  <si>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  <charset val="186"/>
      </rPr>
      <t xml:space="preserve"> </t>
    </r>
  </si>
  <si>
    <t>Neatlygintinai gautas turtas</t>
  </si>
  <si>
    <t>Finansavimo sumų sumažėjimas dėl turto pardavimo</t>
  </si>
  <si>
    <t>2.1.</t>
  </si>
  <si>
    <t>2.2.</t>
  </si>
  <si>
    <t>3.2.</t>
  </si>
  <si>
    <t>PAGAL  2019.09.30 D. DUOMENIS</t>
  </si>
  <si>
    <t xml:space="preserve">2019.10.18 Nr.   F2-46  </t>
  </si>
  <si>
    <t xml:space="preserve">2019.10.18 Nr. F2-46    </t>
  </si>
  <si>
    <t>finansinių ataskaitų aiškinamajame rašte forma)</t>
  </si>
  <si>
    <t xml:space="preserve">                   20-ojo VSAFAS „Finansavimo sumos“</t>
  </si>
  <si>
    <t xml:space="preserve">Pateikimo valiuta ir tikslumas: eurais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</si>
</sst>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8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z val="6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sz val="10"/>
      <name val="TimesNewRoman,Bold"/>
    </font>
    <font>
      <b/>
      <sz val="10"/>
      <name val="TimesNewRoman,Bold"/>
    </font>
    <font>
      <u/>
      <sz val="10"/>
      <name val="TimesNewRoman,Bold"/>
      <charset val="186"/>
    </font>
    <font>
      <i/>
      <sz val="10"/>
      <name val="TimesNewRoman,Bold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0" borderId="14" xfId="0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justify" vertical="center" wrapText="1"/>
    </xf>
    <xf numFmtId="0" fontId="18" fillId="0" borderId="0" xfId="0" applyFont="1"/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9" fillId="0" borderId="0" xfId="0" applyFont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2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opLeftCell="A58" zoomScaleNormal="100" zoomScaleSheetLayoutView="100" workbookViewId="0">
      <selection activeCell="I10" sqref="I10"/>
    </sheetView>
  </sheetViews>
  <sheetFormatPr defaultRowHeight="12.75"/>
  <cols>
    <col min="1" max="1" width="10.5703125" style="9" customWidth="1"/>
    <col min="2" max="2" width="3.140625" style="10" customWidth="1"/>
    <col min="3" max="3" width="2.7109375" style="10" customWidth="1"/>
    <col min="4" max="4" width="59" style="10" customWidth="1"/>
    <col min="5" max="5" width="7.7109375" style="40" customWidth="1"/>
    <col min="6" max="6" width="11.85546875" style="9" customWidth="1"/>
    <col min="7" max="7" width="12.85546875" style="9" customWidth="1"/>
    <col min="8" max="8" width="5.28515625" style="9" customWidth="1"/>
    <col min="9" max="9" width="55.140625" style="9" customWidth="1"/>
    <col min="10" max="16384" width="9.140625" style="9"/>
  </cols>
  <sheetData>
    <row r="1" spans="1:7">
      <c r="A1" s="67"/>
      <c r="B1" s="40"/>
      <c r="C1" s="40"/>
      <c r="D1" s="40"/>
      <c r="E1" s="68"/>
      <c r="F1" s="67"/>
      <c r="G1" s="67"/>
    </row>
    <row r="2" spans="1:7">
      <c r="B2" s="119"/>
      <c r="C2" s="119"/>
      <c r="D2" s="119"/>
      <c r="E2" s="142" t="s">
        <v>94</v>
      </c>
      <c r="F2" s="143"/>
      <c r="G2" s="143"/>
    </row>
    <row r="3" spans="1:7">
      <c r="B3" s="119"/>
      <c r="C3" s="119"/>
      <c r="D3" s="119"/>
      <c r="E3" s="144" t="s">
        <v>112</v>
      </c>
      <c r="F3" s="145"/>
      <c r="G3" s="145"/>
    </row>
    <row r="4" spans="1:7">
      <c r="B4" s="119"/>
      <c r="C4" s="119"/>
      <c r="D4" s="119"/>
    </row>
    <row r="5" spans="1:7">
      <c r="A5" s="152" t="s">
        <v>93</v>
      </c>
      <c r="B5" s="153"/>
      <c r="C5" s="153"/>
      <c r="D5" s="153"/>
      <c r="E5" s="153"/>
      <c r="F5" s="151"/>
      <c r="G5" s="151"/>
    </row>
    <row r="6" spans="1:7">
      <c r="A6" s="154"/>
      <c r="B6" s="154"/>
      <c r="C6" s="154"/>
      <c r="D6" s="154"/>
      <c r="E6" s="154"/>
      <c r="F6" s="154"/>
      <c r="G6" s="154"/>
    </row>
    <row r="7" spans="1:7">
      <c r="A7" s="146" t="s">
        <v>134</v>
      </c>
      <c r="B7" s="147"/>
      <c r="C7" s="147"/>
      <c r="D7" s="147"/>
      <c r="E7" s="147"/>
      <c r="F7" s="148"/>
      <c r="G7" s="148"/>
    </row>
    <row r="8" spans="1:7">
      <c r="A8" s="149" t="s">
        <v>113</v>
      </c>
      <c r="B8" s="150"/>
      <c r="C8" s="150"/>
      <c r="D8" s="150"/>
      <c r="E8" s="150"/>
      <c r="F8" s="151"/>
      <c r="G8" s="151"/>
    </row>
    <row r="9" spans="1:7" ht="12.75" customHeight="1">
      <c r="A9" s="149" t="s">
        <v>135</v>
      </c>
      <c r="B9" s="150"/>
      <c r="C9" s="150"/>
      <c r="D9" s="150"/>
      <c r="E9" s="150"/>
      <c r="F9" s="151"/>
      <c r="G9" s="151"/>
    </row>
    <row r="10" spans="1:7">
      <c r="A10" s="159" t="s">
        <v>114</v>
      </c>
      <c r="B10" s="160"/>
      <c r="C10" s="160"/>
      <c r="D10" s="160"/>
      <c r="E10" s="160"/>
      <c r="F10" s="161"/>
      <c r="G10" s="161"/>
    </row>
    <row r="11" spans="1:7">
      <c r="A11" s="161"/>
      <c r="B11" s="161"/>
      <c r="C11" s="161"/>
      <c r="D11" s="161"/>
      <c r="E11" s="161"/>
      <c r="F11" s="161"/>
      <c r="G11" s="161"/>
    </row>
    <row r="12" spans="1:7">
      <c r="A12" s="158"/>
      <c r="B12" s="151"/>
      <c r="C12" s="151"/>
      <c r="D12" s="151"/>
      <c r="E12" s="151"/>
    </row>
    <row r="13" spans="1:7">
      <c r="A13" s="152" t="s">
        <v>0</v>
      </c>
      <c r="B13" s="153"/>
      <c r="C13" s="153"/>
      <c r="D13" s="153"/>
      <c r="E13" s="153"/>
      <c r="F13" s="162"/>
      <c r="G13" s="162"/>
    </row>
    <row r="14" spans="1:7">
      <c r="A14" s="152" t="s">
        <v>273</v>
      </c>
      <c r="B14" s="153"/>
      <c r="C14" s="153"/>
      <c r="D14" s="153"/>
      <c r="E14" s="153"/>
      <c r="F14" s="162"/>
      <c r="G14" s="162"/>
    </row>
    <row r="15" spans="1:7">
      <c r="A15" s="117"/>
      <c r="B15" s="118"/>
      <c r="C15" s="118"/>
      <c r="D15" s="118"/>
      <c r="E15" s="118"/>
      <c r="F15" s="120"/>
      <c r="G15" s="120"/>
    </row>
    <row r="16" spans="1:7">
      <c r="A16" s="163" t="s">
        <v>274</v>
      </c>
      <c r="B16" s="164"/>
      <c r="C16" s="164"/>
      <c r="D16" s="164"/>
      <c r="E16" s="164"/>
      <c r="F16" s="165"/>
      <c r="G16" s="165"/>
    </row>
    <row r="17" spans="1:9">
      <c r="A17" s="149" t="s">
        <v>1</v>
      </c>
      <c r="B17" s="149"/>
      <c r="C17" s="149"/>
      <c r="D17" s="149"/>
      <c r="E17" s="149"/>
      <c r="F17" s="166"/>
      <c r="G17" s="166"/>
    </row>
    <row r="18" spans="1:9" ht="12.75" customHeight="1">
      <c r="A18" s="117"/>
      <c r="B18" s="116"/>
      <c r="C18" s="116"/>
      <c r="D18" s="167" t="s">
        <v>278</v>
      </c>
      <c r="E18" s="167"/>
      <c r="F18" s="167"/>
      <c r="G18" s="167"/>
    </row>
    <row r="19" spans="1:9" ht="67.5" customHeight="1">
      <c r="A19" s="3" t="s">
        <v>2</v>
      </c>
      <c r="B19" s="155" t="s">
        <v>3</v>
      </c>
      <c r="C19" s="156"/>
      <c r="D19" s="157"/>
      <c r="E19" s="2" t="s">
        <v>4</v>
      </c>
      <c r="F19" s="1" t="s">
        <v>5</v>
      </c>
      <c r="G19" s="1" t="s">
        <v>6</v>
      </c>
      <c r="I19" s="86"/>
    </row>
    <row r="20" spans="1:9" s="10" customFormat="1" ht="12.75" customHeight="1">
      <c r="A20" s="1" t="s">
        <v>7</v>
      </c>
      <c r="B20" s="11" t="s">
        <v>8</v>
      </c>
      <c r="C20" s="29"/>
      <c r="D20" s="12"/>
      <c r="E20" s="21"/>
      <c r="F20" s="81">
        <f>SUM(F21,F27,F38,F39)</f>
        <v>728988.67</v>
      </c>
      <c r="G20" s="81">
        <f>SUM(G21,G27,G38,G39)</f>
        <v>740266.44</v>
      </c>
      <c r="I20" s="87"/>
    </row>
    <row r="21" spans="1:9" s="10" customFormat="1" ht="12.75" customHeight="1">
      <c r="A21" s="28" t="s">
        <v>9</v>
      </c>
      <c r="B21" s="32" t="s">
        <v>96</v>
      </c>
      <c r="C21" s="13"/>
      <c r="D21" s="14"/>
      <c r="E21" s="21" t="s">
        <v>136</v>
      </c>
      <c r="F21" s="82">
        <f>SUM(F22:F26)</f>
        <v>0</v>
      </c>
      <c r="G21" s="82">
        <f>SUM(G22:G26)</f>
        <v>0</v>
      </c>
      <c r="I21" s="88"/>
    </row>
    <row r="22" spans="1:9" s="10" customFormat="1" ht="12.75" customHeight="1">
      <c r="A22" s="21" t="s">
        <v>10</v>
      </c>
      <c r="B22" s="6"/>
      <c r="C22" s="41" t="s">
        <v>11</v>
      </c>
      <c r="D22" s="23"/>
      <c r="E22" s="75"/>
      <c r="F22" s="82"/>
      <c r="G22" s="82"/>
      <c r="I22" s="89"/>
    </row>
    <row r="23" spans="1:9" s="10" customFormat="1" ht="12.75" customHeight="1">
      <c r="A23" s="21" t="s">
        <v>12</v>
      </c>
      <c r="B23" s="6"/>
      <c r="C23" s="41" t="s">
        <v>116</v>
      </c>
      <c r="D23" s="27"/>
      <c r="E23" s="76"/>
      <c r="F23" s="82"/>
      <c r="G23" s="82"/>
      <c r="I23" s="89"/>
    </row>
    <row r="24" spans="1:9" s="10" customFormat="1" ht="12.75" customHeight="1">
      <c r="A24" s="21" t="s">
        <v>13</v>
      </c>
      <c r="B24" s="6"/>
      <c r="C24" s="41" t="s">
        <v>14</v>
      </c>
      <c r="D24" s="27"/>
      <c r="E24" s="76"/>
      <c r="F24" s="82"/>
      <c r="G24" s="82"/>
      <c r="I24" s="89"/>
    </row>
    <row r="25" spans="1:9" s="10" customFormat="1" ht="12.75" customHeight="1">
      <c r="A25" s="21" t="s">
        <v>15</v>
      </c>
      <c r="B25" s="6"/>
      <c r="C25" s="41" t="s">
        <v>121</v>
      </c>
      <c r="D25" s="27"/>
      <c r="E25" s="28"/>
      <c r="F25" s="82"/>
      <c r="G25" s="82"/>
      <c r="I25" s="89"/>
    </row>
    <row r="26" spans="1:9" s="10" customFormat="1" ht="12.75" customHeight="1">
      <c r="A26" s="71" t="s">
        <v>92</v>
      </c>
      <c r="B26" s="6"/>
      <c r="C26" s="22" t="s">
        <v>81</v>
      </c>
      <c r="D26" s="23"/>
      <c r="E26" s="28"/>
      <c r="F26" s="82"/>
      <c r="G26" s="82"/>
      <c r="I26" s="89"/>
    </row>
    <row r="27" spans="1:9" s="10" customFormat="1" ht="12.75" customHeight="1">
      <c r="A27" s="17" t="s">
        <v>16</v>
      </c>
      <c r="B27" s="18" t="s">
        <v>17</v>
      </c>
      <c r="C27" s="19"/>
      <c r="D27" s="20"/>
      <c r="E27" s="28" t="s">
        <v>137</v>
      </c>
      <c r="F27" s="82">
        <f>SUM(F28:F37)</f>
        <v>728988.67</v>
      </c>
      <c r="G27" s="82">
        <f>SUM(G28:G37)</f>
        <v>740266.44</v>
      </c>
      <c r="I27" s="89"/>
    </row>
    <row r="28" spans="1:9" s="10" customFormat="1" ht="12.75" customHeight="1">
      <c r="A28" s="21" t="s">
        <v>18</v>
      </c>
      <c r="B28" s="6"/>
      <c r="C28" s="41" t="s">
        <v>19</v>
      </c>
      <c r="D28" s="27"/>
      <c r="E28" s="76"/>
      <c r="F28" s="82"/>
      <c r="G28" s="82"/>
      <c r="I28" s="89"/>
    </row>
    <row r="29" spans="1:9" s="10" customFormat="1" ht="12.75" customHeight="1">
      <c r="A29" s="21" t="s">
        <v>20</v>
      </c>
      <c r="B29" s="6"/>
      <c r="C29" s="41" t="s">
        <v>21</v>
      </c>
      <c r="D29" s="27"/>
      <c r="E29" s="76"/>
      <c r="F29" s="82">
        <v>519393.08999999997</v>
      </c>
      <c r="G29" s="82">
        <v>526806.66</v>
      </c>
      <c r="I29" s="89"/>
    </row>
    <row r="30" spans="1:9" s="10" customFormat="1" ht="12.75" customHeight="1">
      <c r="A30" s="21" t="s">
        <v>22</v>
      </c>
      <c r="B30" s="6"/>
      <c r="C30" s="41" t="s">
        <v>23</v>
      </c>
      <c r="D30" s="27"/>
      <c r="E30" s="76"/>
      <c r="F30" s="82">
        <v>119545.28000000001</v>
      </c>
      <c r="G30" s="82">
        <v>125780.57</v>
      </c>
      <c r="I30" s="89"/>
    </row>
    <row r="31" spans="1:9" s="10" customFormat="1" ht="12.75" customHeight="1">
      <c r="A31" s="21" t="s">
        <v>24</v>
      </c>
      <c r="B31" s="6"/>
      <c r="C31" s="41" t="s">
        <v>25</v>
      </c>
      <c r="D31" s="27"/>
      <c r="E31" s="76"/>
      <c r="F31" s="82"/>
      <c r="G31" s="82"/>
      <c r="I31" s="89"/>
    </row>
    <row r="32" spans="1:9" s="10" customFormat="1" ht="12.75" customHeight="1">
      <c r="A32" s="21" t="s">
        <v>26</v>
      </c>
      <c r="B32" s="6"/>
      <c r="C32" s="41" t="s">
        <v>27</v>
      </c>
      <c r="D32" s="27"/>
      <c r="E32" s="76"/>
      <c r="F32" s="82">
        <v>35388.020000000004</v>
      </c>
      <c r="G32" s="82">
        <v>41763.08</v>
      </c>
      <c r="I32" s="89"/>
    </row>
    <row r="33" spans="1:9" s="10" customFormat="1" ht="12.75" customHeight="1">
      <c r="A33" s="21" t="s">
        <v>28</v>
      </c>
      <c r="B33" s="6"/>
      <c r="C33" s="41" t="s">
        <v>29</v>
      </c>
      <c r="D33" s="27"/>
      <c r="E33" s="76"/>
      <c r="F33" s="82">
        <v>29266.440000000002</v>
      </c>
      <c r="G33" s="82">
        <v>40356.51</v>
      </c>
      <c r="I33" s="89"/>
    </row>
    <row r="34" spans="1:9" s="10" customFormat="1" ht="12.75" customHeight="1">
      <c r="A34" s="21" t="s">
        <v>30</v>
      </c>
      <c r="B34" s="6"/>
      <c r="C34" s="41" t="s">
        <v>31</v>
      </c>
      <c r="D34" s="27"/>
      <c r="E34" s="76"/>
      <c r="F34" s="82"/>
      <c r="G34" s="82"/>
      <c r="I34" s="89"/>
    </row>
    <row r="35" spans="1:9" s="10" customFormat="1" ht="12.75" customHeight="1">
      <c r="A35" s="21" t="s">
        <v>32</v>
      </c>
      <c r="B35" s="6"/>
      <c r="C35" s="41" t="s">
        <v>33</v>
      </c>
      <c r="D35" s="27"/>
      <c r="E35" s="76"/>
      <c r="F35" s="82">
        <v>25395.840000000004</v>
      </c>
      <c r="G35" s="82">
        <v>5559.6200000000017</v>
      </c>
      <c r="I35" s="89"/>
    </row>
    <row r="36" spans="1:9" s="10" customFormat="1" ht="12.75" customHeight="1">
      <c r="A36" s="21" t="s">
        <v>34</v>
      </c>
      <c r="B36" s="24"/>
      <c r="C36" s="43" t="s">
        <v>115</v>
      </c>
      <c r="D36" s="121"/>
      <c r="E36" s="76"/>
      <c r="F36" s="82"/>
      <c r="G36" s="82"/>
      <c r="I36" s="89"/>
    </row>
    <row r="37" spans="1:9" s="10" customFormat="1" ht="12.75" customHeight="1">
      <c r="A37" s="21" t="s">
        <v>35</v>
      </c>
      <c r="B37" s="6"/>
      <c r="C37" s="41" t="s">
        <v>123</v>
      </c>
      <c r="D37" s="27"/>
      <c r="E37" s="28"/>
      <c r="F37" s="82"/>
      <c r="G37" s="82"/>
      <c r="I37" s="89"/>
    </row>
    <row r="38" spans="1:9" s="10" customFormat="1" ht="12.75" customHeight="1">
      <c r="A38" s="28" t="s">
        <v>36</v>
      </c>
      <c r="B38" s="5" t="s">
        <v>37</v>
      </c>
      <c r="C38" s="5"/>
      <c r="D38" s="42"/>
      <c r="E38" s="28"/>
      <c r="F38" s="82"/>
      <c r="G38" s="82"/>
      <c r="I38" s="89"/>
    </row>
    <row r="39" spans="1:9" s="10" customFormat="1" ht="12.75" customHeight="1">
      <c r="A39" s="28" t="s">
        <v>44</v>
      </c>
      <c r="B39" s="5" t="s">
        <v>128</v>
      </c>
      <c r="C39" s="5"/>
      <c r="D39" s="42"/>
      <c r="E39" s="77"/>
      <c r="F39" s="82"/>
      <c r="G39" s="82"/>
      <c r="I39" s="89"/>
    </row>
    <row r="40" spans="1:9" s="10" customFormat="1" ht="12.75" customHeight="1">
      <c r="A40" s="1" t="s">
        <v>45</v>
      </c>
      <c r="B40" s="11" t="s">
        <v>46</v>
      </c>
      <c r="C40" s="29"/>
      <c r="D40" s="12"/>
      <c r="E40" s="76"/>
      <c r="F40" s="82"/>
      <c r="G40" s="82"/>
      <c r="I40" s="89"/>
    </row>
    <row r="41" spans="1:9" s="10" customFormat="1" ht="12.75" customHeight="1">
      <c r="A41" s="3" t="s">
        <v>47</v>
      </c>
      <c r="B41" s="59" t="s">
        <v>48</v>
      </c>
      <c r="C41" s="30"/>
      <c r="D41" s="60"/>
      <c r="E41" s="28"/>
      <c r="F41" s="81">
        <f>SUM(F42,F48,F49,F56,F57)</f>
        <v>164418.75000000003</v>
      </c>
      <c r="G41" s="81">
        <f>SUM(G42,G48,G49,G56,G57)</f>
        <v>83256.37000000001</v>
      </c>
      <c r="I41" s="90"/>
    </row>
    <row r="42" spans="1:9" s="10" customFormat="1" ht="12.75" customHeight="1">
      <c r="A42" s="53" t="s">
        <v>9</v>
      </c>
      <c r="B42" s="45" t="s">
        <v>49</v>
      </c>
      <c r="C42" s="47"/>
      <c r="D42" s="61"/>
      <c r="E42" s="28" t="s">
        <v>138</v>
      </c>
      <c r="F42" s="82">
        <f>SUM(F43:F47)</f>
        <v>3224.3199999999997</v>
      </c>
      <c r="G42" s="82">
        <f>SUM(G43:G47)</f>
        <v>4433.46</v>
      </c>
      <c r="I42" s="89"/>
    </row>
    <row r="43" spans="1:9" s="10" customFormat="1" ht="12.75" customHeight="1">
      <c r="A43" s="16" t="s">
        <v>10</v>
      </c>
      <c r="B43" s="24"/>
      <c r="C43" s="43" t="s">
        <v>50</v>
      </c>
      <c r="D43" s="121"/>
      <c r="E43" s="76"/>
      <c r="F43" s="82"/>
      <c r="G43" s="82"/>
      <c r="I43" s="89"/>
    </row>
    <row r="44" spans="1:9" s="10" customFormat="1" ht="12.75" customHeight="1">
      <c r="A44" s="16" t="s">
        <v>12</v>
      </c>
      <c r="B44" s="24"/>
      <c r="C44" s="43" t="s">
        <v>90</v>
      </c>
      <c r="D44" s="121"/>
      <c r="E44" s="76"/>
      <c r="F44" s="82">
        <v>2504.85</v>
      </c>
      <c r="G44" s="82">
        <v>3824.64</v>
      </c>
      <c r="I44" s="89"/>
    </row>
    <row r="45" spans="1:9" s="10" customFormat="1">
      <c r="A45" s="16" t="s">
        <v>13</v>
      </c>
      <c r="B45" s="24"/>
      <c r="C45" s="43" t="s">
        <v>117</v>
      </c>
      <c r="D45" s="121"/>
      <c r="E45" s="76"/>
      <c r="F45" s="82"/>
      <c r="G45" s="82"/>
      <c r="I45" s="89"/>
    </row>
    <row r="46" spans="1:9" s="10" customFormat="1">
      <c r="A46" s="16" t="s">
        <v>15</v>
      </c>
      <c r="B46" s="24"/>
      <c r="C46" s="43" t="s">
        <v>122</v>
      </c>
      <c r="D46" s="121"/>
      <c r="E46" s="76"/>
      <c r="F46" s="82">
        <v>719.47</v>
      </c>
      <c r="G46" s="82">
        <v>608.82000000000005</v>
      </c>
      <c r="I46" s="89"/>
    </row>
    <row r="47" spans="1:9" s="10" customFormat="1" ht="12.75" customHeight="1">
      <c r="A47" s="16" t="s">
        <v>92</v>
      </c>
      <c r="B47" s="30"/>
      <c r="C47" s="168" t="s">
        <v>103</v>
      </c>
      <c r="D47" s="169"/>
      <c r="E47" s="76"/>
      <c r="F47" s="82"/>
      <c r="G47" s="82"/>
      <c r="I47" s="89"/>
    </row>
    <row r="48" spans="1:9" s="10" customFormat="1" ht="12.75" customHeight="1">
      <c r="A48" s="53" t="s">
        <v>16</v>
      </c>
      <c r="B48" s="62" t="s">
        <v>109</v>
      </c>
      <c r="C48" s="50"/>
      <c r="D48" s="63"/>
      <c r="E48" s="28"/>
      <c r="F48" s="82"/>
      <c r="G48" s="82"/>
      <c r="I48" s="89"/>
    </row>
    <row r="49" spans="1:9" s="10" customFormat="1" ht="12.75" customHeight="1">
      <c r="A49" s="53" t="s">
        <v>36</v>
      </c>
      <c r="B49" s="45" t="s">
        <v>97</v>
      </c>
      <c r="C49" s="47"/>
      <c r="D49" s="61"/>
      <c r="E49" s="28" t="s">
        <v>139</v>
      </c>
      <c r="F49" s="82">
        <f>SUM(F50:F55)</f>
        <v>153881.78000000003</v>
      </c>
      <c r="G49" s="82">
        <f>SUM(G50:G55)</f>
        <v>73975.960000000006</v>
      </c>
      <c r="I49" s="89"/>
    </row>
    <row r="50" spans="1:9" s="10" customFormat="1" ht="12.75" customHeight="1">
      <c r="A50" s="16" t="s">
        <v>38</v>
      </c>
      <c r="B50" s="47"/>
      <c r="C50" s="72" t="s">
        <v>82</v>
      </c>
      <c r="D50" s="49"/>
      <c r="E50" s="28"/>
      <c r="F50" s="82"/>
      <c r="G50" s="82"/>
      <c r="I50" s="89"/>
    </row>
    <row r="51" spans="1:9" s="10" customFormat="1" ht="12.75" customHeight="1">
      <c r="A51" s="73" t="s">
        <v>39</v>
      </c>
      <c r="B51" s="24"/>
      <c r="C51" s="43" t="s">
        <v>51</v>
      </c>
      <c r="D51" s="25"/>
      <c r="E51" s="78"/>
      <c r="F51" s="82"/>
      <c r="G51" s="82"/>
      <c r="I51" s="89"/>
    </row>
    <row r="52" spans="1:9" s="10" customFormat="1" ht="12.75" customHeight="1">
      <c r="A52" s="16" t="s">
        <v>40</v>
      </c>
      <c r="B52" s="24"/>
      <c r="C52" s="43" t="s">
        <v>52</v>
      </c>
      <c r="D52" s="121"/>
      <c r="E52" s="79"/>
      <c r="F52" s="82"/>
      <c r="G52" s="82"/>
      <c r="I52" s="89"/>
    </row>
    <row r="53" spans="1:9" s="10" customFormat="1" ht="12.75" customHeight="1">
      <c r="A53" s="16" t="s">
        <v>41</v>
      </c>
      <c r="B53" s="24"/>
      <c r="C53" s="168" t="s">
        <v>89</v>
      </c>
      <c r="D53" s="169"/>
      <c r="E53" s="79"/>
      <c r="F53" s="82">
        <v>169.70000000000002</v>
      </c>
      <c r="G53" s="82"/>
      <c r="I53" s="89"/>
    </row>
    <row r="54" spans="1:9" s="10" customFormat="1" ht="12.75" customHeight="1">
      <c r="A54" s="16" t="s">
        <v>42</v>
      </c>
      <c r="B54" s="24"/>
      <c r="C54" s="43" t="s">
        <v>83</v>
      </c>
      <c r="D54" s="121"/>
      <c r="E54" s="79"/>
      <c r="F54" s="82">
        <v>153712.08000000002</v>
      </c>
      <c r="G54" s="82">
        <v>73975.960000000006</v>
      </c>
      <c r="I54" s="89"/>
    </row>
    <row r="55" spans="1:9" s="10" customFormat="1" ht="12.75" customHeight="1">
      <c r="A55" s="16" t="s">
        <v>43</v>
      </c>
      <c r="B55" s="24"/>
      <c r="C55" s="43" t="s">
        <v>53</v>
      </c>
      <c r="D55" s="121"/>
      <c r="E55" s="28"/>
      <c r="F55" s="82"/>
      <c r="G55" s="82"/>
      <c r="I55" s="89"/>
    </row>
    <row r="56" spans="1:9" s="10" customFormat="1" ht="12.75" customHeight="1">
      <c r="A56" s="53" t="s">
        <v>44</v>
      </c>
      <c r="B56" s="4" t="s">
        <v>54</v>
      </c>
      <c r="C56" s="4"/>
      <c r="D56" s="57"/>
      <c r="E56" s="79"/>
      <c r="F56" s="82"/>
      <c r="G56" s="82"/>
      <c r="I56" s="89"/>
    </row>
    <row r="57" spans="1:9" s="10" customFormat="1" ht="12.75" customHeight="1">
      <c r="A57" s="53" t="s">
        <v>55</v>
      </c>
      <c r="B57" s="4" t="s">
        <v>56</v>
      </c>
      <c r="C57" s="4"/>
      <c r="D57" s="57"/>
      <c r="E57" s="28" t="s">
        <v>140</v>
      </c>
      <c r="F57" s="82">
        <v>7312.6500000000005</v>
      </c>
      <c r="G57" s="82">
        <v>4846.95</v>
      </c>
      <c r="I57" s="89"/>
    </row>
    <row r="58" spans="1:9" s="10" customFormat="1" ht="12.75" customHeight="1">
      <c r="A58" s="28"/>
      <c r="B58" s="18" t="s">
        <v>57</v>
      </c>
      <c r="C58" s="19"/>
      <c r="D58" s="20"/>
      <c r="E58" s="28"/>
      <c r="F58" s="82">
        <f>SUM(F20,F40,F41)</f>
        <v>893407.42</v>
      </c>
      <c r="G58" s="82">
        <f>SUM(G20,G40,G41)</f>
        <v>823522.80999999994</v>
      </c>
      <c r="I58" s="89"/>
    </row>
    <row r="59" spans="1:9" s="10" customFormat="1" ht="12.75" customHeight="1">
      <c r="A59" s="1" t="s">
        <v>58</v>
      </c>
      <c r="B59" s="11" t="s">
        <v>59</v>
      </c>
      <c r="C59" s="11"/>
      <c r="D59" s="66"/>
      <c r="E59" s="28" t="s">
        <v>141</v>
      </c>
      <c r="F59" s="81">
        <f>SUM(F60:F63)</f>
        <v>738426.35999999987</v>
      </c>
      <c r="G59" s="81">
        <f>SUM(G60:G63)</f>
        <v>749104.76</v>
      </c>
      <c r="I59" s="90"/>
    </row>
    <row r="60" spans="1:9" s="10" customFormat="1" ht="12.75" customHeight="1">
      <c r="A60" s="28" t="s">
        <v>9</v>
      </c>
      <c r="B60" s="5" t="s">
        <v>60</v>
      </c>
      <c r="C60" s="5"/>
      <c r="D60" s="42"/>
      <c r="E60" s="28"/>
      <c r="F60" s="82">
        <v>121605.84999999998</v>
      </c>
      <c r="G60" s="82">
        <v>127878.44999999995</v>
      </c>
      <c r="I60" s="89"/>
    </row>
    <row r="61" spans="1:9" s="10" customFormat="1" ht="12.75" customHeight="1">
      <c r="A61" s="17" t="s">
        <v>16</v>
      </c>
      <c r="B61" s="18" t="s">
        <v>61</v>
      </c>
      <c r="C61" s="19"/>
      <c r="D61" s="20"/>
      <c r="E61" s="17"/>
      <c r="F61" s="82">
        <v>563521.98</v>
      </c>
      <c r="G61" s="82">
        <v>584635.58000000007</v>
      </c>
      <c r="I61" s="89"/>
    </row>
    <row r="62" spans="1:9" s="10" customFormat="1" ht="12.75" customHeight="1">
      <c r="A62" s="28" t="s">
        <v>36</v>
      </c>
      <c r="B62" s="170" t="s">
        <v>104</v>
      </c>
      <c r="C62" s="171"/>
      <c r="D62" s="172"/>
      <c r="E62" s="28"/>
      <c r="F62" s="82">
        <v>49933.590000000011</v>
      </c>
      <c r="G62" s="82">
        <v>32002.460000000006</v>
      </c>
      <c r="I62" s="89"/>
    </row>
    <row r="63" spans="1:9" s="10" customFormat="1" ht="12.75" customHeight="1">
      <c r="A63" s="28" t="s">
        <v>95</v>
      </c>
      <c r="B63" s="5" t="s">
        <v>62</v>
      </c>
      <c r="C63" s="6"/>
      <c r="D63" s="122"/>
      <c r="E63" s="28"/>
      <c r="F63" s="82">
        <v>3364.9400000000005</v>
      </c>
      <c r="G63" s="82">
        <v>4588.2699999999995</v>
      </c>
      <c r="I63" s="89"/>
    </row>
    <row r="64" spans="1:9" s="10" customFormat="1" ht="12.75" customHeight="1">
      <c r="A64" s="1" t="s">
        <v>63</v>
      </c>
      <c r="B64" s="11" t="s">
        <v>64</v>
      </c>
      <c r="C64" s="29"/>
      <c r="D64" s="12"/>
      <c r="E64" s="28" t="s">
        <v>142</v>
      </c>
      <c r="F64" s="81">
        <f>SUM(F65,F69)</f>
        <v>155805.82</v>
      </c>
      <c r="G64" s="81">
        <f>SUM(G65,G69)</f>
        <v>74151.02</v>
      </c>
      <c r="I64" s="90"/>
    </row>
    <row r="65" spans="1:9" s="10" customFormat="1" ht="12.75" customHeight="1">
      <c r="A65" s="28" t="s">
        <v>9</v>
      </c>
      <c r="B65" s="32" t="s">
        <v>65</v>
      </c>
      <c r="C65" s="33"/>
      <c r="D65" s="15"/>
      <c r="E65" s="28"/>
      <c r="F65" s="82">
        <f>SUM(F66:F68)</f>
        <v>0</v>
      </c>
      <c r="G65" s="82">
        <f>SUM(G66:G68)</f>
        <v>0</v>
      </c>
      <c r="I65" s="89"/>
    </row>
    <row r="66" spans="1:9" s="10" customFormat="1">
      <c r="A66" s="21" t="s">
        <v>10</v>
      </c>
      <c r="B66" s="37"/>
      <c r="C66" s="41" t="s">
        <v>98</v>
      </c>
      <c r="D66" s="46"/>
      <c r="E66" s="79"/>
      <c r="F66" s="82"/>
      <c r="G66" s="82"/>
      <c r="I66" s="89"/>
    </row>
    <row r="67" spans="1:9" s="10" customFormat="1" ht="12.75" customHeight="1">
      <c r="A67" s="21" t="s">
        <v>12</v>
      </c>
      <c r="B67" s="6"/>
      <c r="C67" s="41" t="s">
        <v>66</v>
      </c>
      <c r="D67" s="27"/>
      <c r="E67" s="28"/>
      <c r="F67" s="82"/>
      <c r="G67" s="82"/>
      <c r="I67" s="89"/>
    </row>
    <row r="68" spans="1:9" s="10" customFormat="1" ht="12.75" customHeight="1">
      <c r="A68" s="21" t="s">
        <v>102</v>
      </c>
      <c r="B68" s="6"/>
      <c r="C68" s="41" t="s">
        <v>67</v>
      </c>
      <c r="D68" s="27"/>
      <c r="E68" s="77"/>
      <c r="F68" s="82"/>
      <c r="G68" s="82"/>
      <c r="I68" s="89"/>
    </row>
    <row r="69" spans="1:9" s="58" customFormat="1" ht="12.75" customHeight="1">
      <c r="A69" s="53" t="s">
        <v>16</v>
      </c>
      <c r="B69" s="54" t="s">
        <v>68</v>
      </c>
      <c r="C69" s="55"/>
      <c r="D69" s="56"/>
      <c r="E69" s="53"/>
      <c r="F69" s="82">
        <f>SUM(F70:F75,F78:F83)</f>
        <v>155805.82</v>
      </c>
      <c r="G69" s="82">
        <f>SUM(G70:G75,G78:G83)</f>
        <v>74151.02</v>
      </c>
      <c r="I69" s="89"/>
    </row>
    <row r="70" spans="1:9" s="10" customFormat="1" ht="12.75" customHeight="1">
      <c r="A70" s="21" t="s">
        <v>18</v>
      </c>
      <c r="B70" s="6"/>
      <c r="C70" s="41" t="s">
        <v>101</v>
      </c>
      <c r="D70" s="23"/>
      <c r="E70" s="28"/>
      <c r="F70" s="82"/>
      <c r="G70" s="82"/>
      <c r="I70" s="89"/>
    </row>
    <row r="71" spans="1:9" s="10" customFormat="1" ht="12.75" customHeight="1">
      <c r="A71" s="21" t="s">
        <v>20</v>
      </c>
      <c r="B71" s="37"/>
      <c r="C71" s="41" t="s">
        <v>107</v>
      </c>
      <c r="D71" s="46"/>
      <c r="E71" s="79"/>
      <c r="F71" s="82"/>
      <c r="G71" s="82"/>
      <c r="I71" s="89"/>
    </row>
    <row r="72" spans="1:9" s="10" customFormat="1">
      <c r="A72" s="21" t="s">
        <v>22</v>
      </c>
      <c r="B72" s="37"/>
      <c r="C72" s="41" t="s">
        <v>99</v>
      </c>
      <c r="D72" s="46"/>
      <c r="E72" s="79"/>
      <c r="F72" s="82"/>
      <c r="G72" s="82"/>
      <c r="I72" s="89"/>
    </row>
    <row r="73" spans="1:9" s="10" customFormat="1">
      <c r="A73" s="70" t="s">
        <v>24</v>
      </c>
      <c r="B73" s="47"/>
      <c r="C73" s="48" t="s">
        <v>84</v>
      </c>
      <c r="D73" s="49"/>
      <c r="E73" s="79"/>
      <c r="F73" s="82"/>
      <c r="G73" s="82"/>
      <c r="I73" s="89"/>
    </row>
    <row r="74" spans="1:9" s="10" customFormat="1">
      <c r="A74" s="28" t="s">
        <v>26</v>
      </c>
      <c r="B74" s="22"/>
      <c r="C74" s="22" t="s">
        <v>85</v>
      </c>
      <c r="D74" s="23"/>
      <c r="E74" s="80"/>
      <c r="F74" s="82"/>
      <c r="G74" s="82"/>
      <c r="I74" s="89"/>
    </row>
    <row r="75" spans="1:9" s="10" customFormat="1" ht="12.75" customHeight="1">
      <c r="A75" s="74" t="s">
        <v>28</v>
      </c>
      <c r="B75" s="55"/>
      <c r="C75" s="69" t="s">
        <v>100</v>
      </c>
      <c r="D75" s="123"/>
      <c r="E75" s="28"/>
      <c r="F75" s="82">
        <f>SUM(F76,F77)</f>
        <v>8.85</v>
      </c>
      <c r="G75" s="82">
        <f>SUM(G76,G77)</f>
        <v>0</v>
      </c>
      <c r="I75" s="89"/>
    </row>
    <row r="76" spans="1:9" s="10" customFormat="1" ht="12.75" customHeight="1">
      <c r="A76" s="16" t="s">
        <v>125</v>
      </c>
      <c r="B76" s="24"/>
      <c r="C76" s="25"/>
      <c r="D76" s="121" t="s">
        <v>69</v>
      </c>
      <c r="E76" s="79"/>
      <c r="F76" s="82"/>
      <c r="G76" s="82"/>
      <c r="I76" s="89"/>
    </row>
    <row r="77" spans="1:9" s="10" customFormat="1" ht="12.75" customHeight="1">
      <c r="A77" s="16" t="s">
        <v>126</v>
      </c>
      <c r="B77" s="24"/>
      <c r="C77" s="25"/>
      <c r="D77" s="121" t="s">
        <v>70</v>
      </c>
      <c r="E77" s="76"/>
      <c r="F77" s="82">
        <v>8.85</v>
      </c>
      <c r="G77" s="82"/>
      <c r="I77" s="89"/>
    </row>
    <row r="78" spans="1:9" s="10" customFormat="1" ht="12.75" customHeight="1">
      <c r="A78" s="16" t="s">
        <v>30</v>
      </c>
      <c r="B78" s="50"/>
      <c r="C78" s="51" t="s">
        <v>71</v>
      </c>
      <c r="D78" s="52"/>
      <c r="E78" s="76"/>
      <c r="F78" s="82"/>
      <c r="G78" s="82"/>
      <c r="I78" s="89"/>
    </row>
    <row r="79" spans="1:9" s="10" customFormat="1" ht="12.75" customHeight="1">
      <c r="A79" s="16" t="s">
        <v>32</v>
      </c>
      <c r="B79" s="31"/>
      <c r="C79" s="43" t="s">
        <v>110</v>
      </c>
      <c r="D79" s="44"/>
      <c r="E79" s="79"/>
      <c r="F79" s="82"/>
      <c r="G79" s="82"/>
      <c r="I79" s="89"/>
    </row>
    <row r="80" spans="1:9" s="10" customFormat="1" ht="12.75" customHeight="1">
      <c r="A80" s="16" t="s">
        <v>34</v>
      </c>
      <c r="B80" s="6"/>
      <c r="C80" s="41" t="s">
        <v>72</v>
      </c>
      <c r="D80" s="27"/>
      <c r="E80" s="79"/>
      <c r="F80" s="82">
        <v>14104.07</v>
      </c>
      <c r="G80" s="82">
        <v>642.6</v>
      </c>
      <c r="I80" s="89"/>
    </row>
    <row r="81" spans="1:9" s="10" customFormat="1" ht="12.75" customHeight="1">
      <c r="A81" s="16" t="s">
        <v>35</v>
      </c>
      <c r="B81" s="6"/>
      <c r="C81" s="41" t="s">
        <v>73</v>
      </c>
      <c r="D81" s="27"/>
      <c r="E81" s="79"/>
      <c r="F81" s="82">
        <v>62083.4</v>
      </c>
      <c r="G81" s="82"/>
      <c r="I81" s="89"/>
    </row>
    <row r="82" spans="1:9" s="10" customFormat="1" ht="12.75" customHeight="1">
      <c r="A82" s="21" t="s">
        <v>124</v>
      </c>
      <c r="B82" s="24"/>
      <c r="C82" s="43" t="s">
        <v>91</v>
      </c>
      <c r="D82" s="121"/>
      <c r="E82" s="79"/>
      <c r="F82" s="82">
        <v>79609.500000000015</v>
      </c>
      <c r="G82" s="82">
        <v>73508.42</v>
      </c>
      <c r="I82" s="89"/>
    </row>
    <row r="83" spans="1:9" s="10" customFormat="1" ht="12.75" customHeight="1">
      <c r="A83" s="21" t="s">
        <v>127</v>
      </c>
      <c r="B83" s="6"/>
      <c r="C83" s="41" t="s">
        <v>74</v>
      </c>
      <c r="D83" s="27"/>
      <c r="E83" s="77"/>
      <c r="F83" s="82"/>
      <c r="G83" s="82"/>
      <c r="I83" s="89"/>
    </row>
    <row r="84" spans="1:9" s="10" customFormat="1" ht="12.75" customHeight="1">
      <c r="A84" s="1" t="s">
        <v>75</v>
      </c>
      <c r="B84" s="34" t="s">
        <v>76</v>
      </c>
      <c r="C84" s="35"/>
      <c r="D84" s="36"/>
      <c r="E84" s="77" t="s">
        <v>143</v>
      </c>
      <c r="F84" s="81">
        <f>SUM(F85,F86,F89,F90)</f>
        <v>-824.75999999980445</v>
      </c>
      <c r="G84" s="81">
        <f>SUM(G85,G86,G89,G90)</f>
        <v>267.0300000004936</v>
      </c>
      <c r="I84" s="90"/>
    </row>
    <row r="85" spans="1:9" s="10" customFormat="1" ht="12.75" customHeight="1">
      <c r="A85" s="28" t="s">
        <v>9</v>
      </c>
      <c r="B85" s="5" t="s">
        <v>86</v>
      </c>
      <c r="C85" s="6"/>
      <c r="D85" s="122"/>
      <c r="E85" s="77"/>
      <c r="F85" s="82"/>
      <c r="G85" s="82"/>
      <c r="I85" s="89"/>
    </row>
    <row r="86" spans="1:9" s="10" customFormat="1" ht="12.75" customHeight="1">
      <c r="A86" s="28" t="s">
        <v>16</v>
      </c>
      <c r="B86" s="32" t="s">
        <v>77</v>
      </c>
      <c r="C86" s="33"/>
      <c r="D86" s="15"/>
      <c r="E86" s="28"/>
      <c r="F86" s="82">
        <f>SUM(F87,F88)</f>
        <v>0</v>
      </c>
      <c r="G86" s="82">
        <f>SUM(G87,G88)</f>
        <v>0</v>
      </c>
      <c r="I86" s="89"/>
    </row>
    <row r="87" spans="1:9" s="10" customFormat="1" ht="12.75" customHeight="1">
      <c r="A87" s="21" t="s">
        <v>18</v>
      </c>
      <c r="B87" s="6"/>
      <c r="C87" s="41" t="s">
        <v>78</v>
      </c>
      <c r="D87" s="27"/>
      <c r="E87" s="28"/>
      <c r="F87" s="82"/>
      <c r="G87" s="82"/>
      <c r="I87" s="89"/>
    </row>
    <row r="88" spans="1:9" s="10" customFormat="1" ht="12.75" customHeight="1">
      <c r="A88" s="21" t="s">
        <v>20</v>
      </c>
      <c r="B88" s="6"/>
      <c r="C88" s="41" t="s">
        <v>79</v>
      </c>
      <c r="D88" s="27"/>
      <c r="E88" s="28"/>
      <c r="F88" s="82"/>
      <c r="G88" s="82"/>
      <c r="I88" s="89"/>
    </row>
    <row r="89" spans="1:9" s="10" customFormat="1" ht="12.75" customHeight="1">
      <c r="A89" s="53" t="s">
        <v>36</v>
      </c>
      <c r="B89" s="25" t="s">
        <v>108</v>
      </c>
      <c r="C89" s="25"/>
      <c r="D89" s="26"/>
      <c r="E89" s="28"/>
      <c r="F89" s="82"/>
      <c r="G89" s="82"/>
      <c r="I89" s="89"/>
    </row>
    <row r="90" spans="1:9" s="10" customFormat="1" ht="12.75" customHeight="1">
      <c r="A90" s="17" t="s">
        <v>44</v>
      </c>
      <c r="B90" s="18" t="s">
        <v>80</v>
      </c>
      <c r="C90" s="19"/>
      <c r="D90" s="20"/>
      <c r="E90" s="28"/>
      <c r="F90" s="82">
        <f>SUM(F91,F92)</f>
        <v>-824.75999999980445</v>
      </c>
      <c r="G90" s="82">
        <f>SUM(G91,G92)</f>
        <v>267.0300000004936</v>
      </c>
      <c r="I90" s="89"/>
    </row>
    <row r="91" spans="1:9" s="10" customFormat="1" ht="12.75" customHeight="1">
      <c r="A91" s="21" t="s">
        <v>118</v>
      </c>
      <c r="B91" s="29"/>
      <c r="C91" s="41" t="s">
        <v>105</v>
      </c>
      <c r="D91" s="8"/>
      <c r="E91" s="76"/>
      <c r="F91" s="82">
        <v>-1091.7899999998044</v>
      </c>
      <c r="G91" s="82">
        <v>267.0300000004936</v>
      </c>
      <c r="I91" s="89"/>
    </row>
    <row r="92" spans="1:9" s="10" customFormat="1" ht="12.75" customHeight="1">
      <c r="A92" s="21" t="s">
        <v>119</v>
      </c>
      <c r="B92" s="29"/>
      <c r="C92" s="41" t="s">
        <v>106</v>
      </c>
      <c r="D92" s="8"/>
      <c r="E92" s="76"/>
      <c r="F92" s="82">
        <v>267.02999999999997</v>
      </c>
      <c r="G92" s="82"/>
      <c r="I92" s="89"/>
    </row>
    <row r="93" spans="1:9" s="10" customFormat="1" ht="12.75" customHeight="1">
      <c r="A93" s="1" t="s">
        <v>87</v>
      </c>
      <c r="B93" s="34" t="s">
        <v>88</v>
      </c>
      <c r="C93" s="36"/>
      <c r="D93" s="36"/>
      <c r="E93" s="76"/>
      <c r="F93" s="81"/>
      <c r="G93" s="81"/>
      <c r="I93" s="90"/>
    </row>
    <row r="94" spans="1:9" s="10" customFormat="1" ht="25.5" customHeight="1">
      <c r="A94" s="1"/>
      <c r="B94" s="173" t="s">
        <v>120</v>
      </c>
      <c r="C94" s="174"/>
      <c r="D94" s="169"/>
      <c r="E94" s="28"/>
      <c r="F94" s="83">
        <f>SUM(F59,F64,F84,F93)</f>
        <v>893407.42000000016</v>
      </c>
      <c r="G94" s="83">
        <f>SUM(G59,G64,G84,G93)</f>
        <v>823522.81000000052</v>
      </c>
      <c r="I94" s="89"/>
    </row>
    <row r="95" spans="1:9" s="10" customFormat="1">
      <c r="A95" s="39"/>
      <c r="B95" s="38"/>
      <c r="C95" s="38"/>
      <c r="D95" s="38"/>
      <c r="E95" s="38"/>
      <c r="F95" s="40"/>
      <c r="G95" s="40"/>
    </row>
    <row r="96" spans="1:9" s="10" customFormat="1" ht="12.75" customHeight="1">
      <c r="A96" s="176" t="s">
        <v>130</v>
      </c>
      <c r="B96" s="176"/>
      <c r="C96" s="176"/>
      <c r="D96" s="176"/>
      <c r="E96" s="115"/>
      <c r="F96" s="180" t="s">
        <v>144</v>
      </c>
      <c r="G96" s="150"/>
    </row>
    <row r="97" spans="1:8" s="10" customFormat="1" ht="12.75" customHeight="1">
      <c r="A97" s="175" t="s">
        <v>129</v>
      </c>
      <c r="B97" s="175"/>
      <c r="C97" s="175"/>
      <c r="D97" s="175"/>
      <c r="E97" s="40" t="s">
        <v>131</v>
      </c>
      <c r="F97" s="149" t="s">
        <v>111</v>
      </c>
      <c r="G97" s="149"/>
    </row>
    <row r="98" spans="1:8" s="10" customFormat="1">
      <c r="A98" s="116"/>
      <c r="B98" s="116"/>
      <c r="C98" s="116"/>
      <c r="D98" s="116"/>
      <c r="E98" s="116"/>
      <c r="F98" s="116"/>
      <c r="G98" s="116"/>
    </row>
    <row r="99" spans="1:8" s="10" customFormat="1" ht="12.75" customHeight="1">
      <c r="A99" s="179" t="s">
        <v>133</v>
      </c>
      <c r="B99" s="179"/>
      <c r="C99" s="179"/>
      <c r="D99" s="179"/>
      <c r="E99" s="85"/>
      <c r="F99" s="177" t="s">
        <v>145</v>
      </c>
      <c r="G99" s="160"/>
    </row>
    <row r="100" spans="1:8" s="10" customFormat="1" ht="12.75" customHeight="1">
      <c r="A100" s="178" t="s">
        <v>132</v>
      </c>
      <c r="B100" s="178"/>
      <c r="C100" s="178"/>
      <c r="D100" s="178"/>
      <c r="E100" s="58" t="s">
        <v>131</v>
      </c>
      <c r="F100" s="159" t="s">
        <v>111</v>
      </c>
      <c r="G100" s="159"/>
    </row>
    <row r="101" spans="1:8" s="10" customFormat="1">
      <c r="A101" s="129"/>
      <c r="B101" s="129"/>
      <c r="C101" s="129"/>
      <c r="D101" s="129"/>
      <c r="E101" s="65"/>
      <c r="F101" s="65"/>
      <c r="G101" s="65"/>
    </row>
    <row r="102" spans="1:8" s="10" customFormat="1">
      <c r="A102" s="64"/>
      <c r="B102" s="64"/>
      <c r="C102" s="64"/>
      <c r="D102" s="64"/>
      <c r="E102" s="65"/>
      <c r="F102" s="7"/>
      <c r="G102" s="7"/>
    </row>
    <row r="103" spans="1:8" s="10" customFormat="1" ht="12.75" customHeight="1">
      <c r="E103" s="40"/>
      <c r="H103" s="84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3"/>
  <sheetViews>
    <sheetView tabSelected="1" topLeftCell="A13" workbookViewId="0">
      <selection activeCell="M42" sqref="M42"/>
    </sheetView>
  </sheetViews>
  <sheetFormatPr defaultRowHeight="12.75"/>
  <cols>
    <col min="1" max="1" width="4.140625" customWidth="1"/>
    <col min="2" max="2" width="0.140625" hidden="1" customWidth="1"/>
    <col min="6" max="6" width="24.85546875" customWidth="1"/>
    <col min="8" max="8" width="11.42578125" customWidth="1"/>
    <col min="9" max="9" width="11.7109375" customWidth="1"/>
  </cols>
  <sheetData>
    <row r="1" spans="1:14">
      <c r="A1" s="134"/>
      <c r="B1" s="134"/>
      <c r="C1" s="134"/>
      <c r="D1" s="134"/>
      <c r="E1" s="134"/>
      <c r="F1" s="134"/>
      <c r="G1" s="132"/>
      <c r="H1" s="132"/>
      <c r="I1" s="134"/>
      <c r="J1" s="105"/>
    </row>
    <row r="2" spans="1:14">
      <c r="A2" s="134"/>
      <c r="B2" s="134"/>
      <c r="C2" s="134"/>
      <c r="D2" s="136"/>
      <c r="E2" s="134"/>
      <c r="F2" s="134"/>
      <c r="G2" s="137" t="s">
        <v>146</v>
      </c>
      <c r="H2" s="137"/>
      <c r="I2" s="137"/>
      <c r="J2" s="105"/>
    </row>
    <row r="3" spans="1:14" ht="11.25" customHeight="1">
      <c r="A3" s="134"/>
      <c r="B3" s="134"/>
      <c r="C3" s="134"/>
      <c r="D3" s="134"/>
      <c r="E3" s="134"/>
      <c r="F3" s="134"/>
      <c r="G3" s="137" t="s">
        <v>112</v>
      </c>
      <c r="H3" s="137"/>
      <c r="I3" s="137"/>
    </row>
    <row r="4" spans="1:14">
      <c r="A4" s="134"/>
      <c r="B4" s="134"/>
      <c r="C4" s="134"/>
      <c r="D4" s="134"/>
      <c r="E4" s="134"/>
      <c r="F4" s="134"/>
      <c r="G4" s="134"/>
      <c r="H4" s="134"/>
      <c r="I4" s="134"/>
    </row>
    <row r="5" spans="1:14">
      <c r="A5" s="207" t="s">
        <v>147</v>
      </c>
      <c r="B5" s="199"/>
      <c r="C5" s="199"/>
      <c r="D5" s="199"/>
      <c r="E5" s="199"/>
      <c r="F5" s="199"/>
      <c r="G5" s="199"/>
      <c r="H5" s="199"/>
      <c r="I5" s="199"/>
    </row>
    <row r="6" spans="1:14">
      <c r="A6" s="208" t="s">
        <v>148</v>
      </c>
      <c r="B6" s="199"/>
      <c r="C6" s="199"/>
      <c r="D6" s="199"/>
      <c r="E6" s="199"/>
      <c r="F6" s="199"/>
      <c r="G6" s="199"/>
      <c r="H6" s="199"/>
      <c r="I6" s="199"/>
    </row>
    <row r="7" spans="1:14">
      <c r="A7" s="209" t="s">
        <v>134</v>
      </c>
      <c r="B7" s="210"/>
      <c r="C7" s="210"/>
      <c r="D7" s="210"/>
      <c r="E7" s="210"/>
      <c r="F7" s="210"/>
      <c r="G7" s="210"/>
      <c r="H7" s="210"/>
      <c r="I7" s="210"/>
    </row>
    <row r="8" spans="1:14">
      <c r="A8" s="198" t="s">
        <v>149</v>
      </c>
      <c r="B8" s="199"/>
      <c r="C8" s="199"/>
      <c r="D8" s="199"/>
      <c r="E8" s="199"/>
      <c r="F8" s="199"/>
      <c r="G8" s="199"/>
      <c r="H8" s="199"/>
      <c r="I8" s="199"/>
    </row>
    <row r="9" spans="1:14">
      <c r="A9" s="198" t="s">
        <v>135</v>
      </c>
      <c r="B9" s="199"/>
      <c r="C9" s="199"/>
      <c r="D9" s="199"/>
      <c r="E9" s="199"/>
      <c r="F9" s="199"/>
      <c r="G9" s="199"/>
      <c r="H9" s="199"/>
      <c r="I9" s="199"/>
    </row>
    <row r="10" spans="1:14">
      <c r="A10" s="198" t="s">
        <v>150</v>
      </c>
      <c r="B10" s="199"/>
      <c r="C10" s="199"/>
      <c r="D10" s="199"/>
      <c r="E10" s="199"/>
      <c r="F10" s="199"/>
      <c r="G10" s="199"/>
      <c r="H10" s="199"/>
      <c r="I10" s="199"/>
    </row>
    <row r="11" spans="1:14" ht="10.5" customHeight="1">
      <c r="A11" s="198" t="s">
        <v>151</v>
      </c>
      <c r="B11" s="199"/>
      <c r="C11" s="199"/>
      <c r="D11" s="199"/>
      <c r="E11" s="199"/>
      <c r="F11" s="199"/>
      <c r="G11" s="199"/>
      <c r="H11" s="199"/>
      <c r="I11" s="199"/>
    </row>
    <row r="12" spans="1:14" ht="7.5" customHeight="1">
      <c r="A12" s="200"/>
      <c r="B12" s="199"/>
      <c r="C12" s="199"/>
      <c r="D12" s="199"/>
      <c r="E12" s="199"/>
      <c r="F12" s="199"/>
      <c r="G12" s="199"/>
      <c r="H12" s="199"/>
      <c r="I12" s="199"/>
    </row>
    <row r="13" spans="1:14" ht="11.25" customHeight="1">
      <c r="A13" s="201" t="s">
        <v>152</v>
      </c>
      <c r="B13" s="202"/>
      <c r="C13" s="202"/>
      <c r="D13" s="202"/>
      <c r="E13" s="202"/>
      <c r="F13" s="202"/>
      <c r="G13" s="202"/>
      <c r="H13" s="202"/>
      <c r="I13" s="202"/>
    </row>
    <row r="14" spans="1:14" ht="6.75" customHeight="1">
      <c r="A14" s="198"/>
      <c r="B14" s="199"/>
      <c r="C14" s="199"/>
      <c r="D14" s="199"/>
      <c r="E14" s="199"/>
      <c r="F14" s="199"/>
      <c r="G14" s="199"/>
      <c r="H14" s="199"/>
      <c r="I14" s="199"/>
      <c r="N14" s="133"/>
    </row>
    <row r="15" spans="1:14" ht="8.25" customHeight="1">
      <c r="A15" s="201" t="s">
        <v>273</v>
      </c>
      <c r="B15" s="202"/>
      <c r="C15" s="202"/>
      <c r="D15" s="202"/>
      <c r="E15" s="202"/>
      <c r="F15" s="202"/>
      <c r="G15" s="202"/>
      <c r="H15" s="202"/>
      <c r="I15" s="202"/>
      <c r="N15" s="133"/>
    </row>
    <row r="16" spans="1:14">
      <c r="A16" s="138"/>
      <c r="B16" s="134"/>
      <c r="C16" s="134"/>
      <c r="D16" s="134"/>
      <c r="E16" s="134"/>
      <c r="F16" s="134"/>
      <c r="G16" s="134"/>
      <c r="H16" s="134"/>
      <c r="I16" s="134"/>
    </row>
    <row r="17" spans="1:9" ht="9.75" customHeight="1">
      <c r="A17" s="203" t="s">
        <v>275</v>
      </c>
      <c r="B17" s="199"/>
      <c r="C17" s="199"/>
      <c r="D17" s="199"/>
      <c r="E17" s="199"/>
      <c r="F17" s="199"/>
      <c r="G17" s="199"/>
      <c r="H17" s="199"/>
      <c r="I17" s="199"/>
    </row>
    <row r="18" spans="1:9">
      <c r="A18" s="198" t="s">
        <v>1</v>
      </c>
      <c r="B18" s="199"/>
      <c r="C18" s="199"/>
      <c r="D18" s="199"/>
      <c r="E18" s="199"/>
      <c r="F18" s="199"/>
      <c r="G18" s="199"/>
      <c r="H18" s="199"/>
      <c r="I18" s="199"/>
    </row>
    <row r="19" spans="1:9" ht="23.25" customHeight="1">
      <c r="A19" s="206" t="s">
        <v>278</v>
      </c>
      <c r="B19" s="199"/>
      <c r="C19" s="199"/>
      <c r="D19" s="199"/>
      <c r="E19" s="199"/>
      <c r="F19" s="199"/>
      <c r="G19" s="199"/>
      <c r="H19" s="199"/>
      <c r="I19" s="199"/>
    </row>
    <row r="20" spans="1:9" ht="63">
      <c r="A20" s="204" t="s">
        <v>2</v>
      </c>
      <c r="B20" s="204"/>
      <c r="C20" s="204" t="s">
        <v>3</v>
      </c>
      <c r="D20" s="205"/>
      <c r="E20" s="205"/>
      <c r="F20" s="205"/>
      <c r="G20" s="125" t="s">
        <v>153</v>
      </c>
      <c r="H20" s="125" t="s">
        <v>154</v>
      </c>
      <c r="I20" s="125" t="s">
        <v>155</v>
      </c>
    </row>
    <row r="21" spans="1:9" ht="11.25" customHeight="1">
      <c r="A21" s="126" t="s">
        <v>7</v>
      </c>
      <c r="B21" s="96" t="s">
        <v>156</v>
      </c>
      <c r="C21" s="196" t="s">
        <v>156</v>
      </c>
      <c r="D21" s="197"/>
      <c r="E21" s="197"/>
      <c r="F21" s="197"/>
      <c r="G21" s="97"/>
      <c r="H21" s="93">
        <f>SUM(H22,H27,H28)</f>
        <v>1524579.3</v>
      </c>
      <c r="I21" s="93">
        <f>SUM(I22,I27,I28)</f>
        <v>1362589.43</v>
      </c>
    </row>
    <row r="22" spans="1:9" ht="9.75" customHeight="1">
      <c r="A22" s="127" t="s">
        <v>9</v>
      </c>
      <c r="B22" s="98" t="s">
        <v>157</v>
      </c>
      <c r="C22" s="194" t="s">
        <v>157</v>
      </c>
      <c r="D22" s="194"/>
      <c r="E22" s="194"/>
      <c r="F22" s="194"/>
      <c r="G22" s="99"/>
      <c r="H22" s="94">
        <f>SUM(H23:H26)</f>
        <v>1472546.8</v>
      </c>
      <c r="I22" s="94">
        <f>SUM(I23:I26)</f>
        <v>1309044.68</v>
      </c>
    </row>
    <row r="23" spans="1:9" ht="11.25" customHeight="1">
      <c r="A23" s="127" t="s">
        <v>158</v>
      </c>
      <c r="B23" s="98" t="s">
        <v>60</v>
      </c>
      <c r="C23" s="194" t="s">
        <v>60</v>
      </c>
      <c r="D23" s="194"/>
      <c r="E23" s="194"/>
      <c r="F23" s="194"/>
      <c r="G23" s="99"/>
      <c r="H23" s="82">
        <v>963055.91999999993</v>
      </c>
      <c r="I23" s="82">
        <v>826124.68</v>
      </c>
    </row>
    <row r="24" spans="1:9" ht="9.75" customHeight="1">
      <c r="A24" s="127" t="s">
        <v>159</v>
      </c>
      <c r="B24" s="100" t="s">
        <v>160</v>
      </c>
      <c r="C24" s="192" t="s">
        <v>160</v>
      </c>
      <c r="D24" s="192"/>
      <c r="E24" s="192"/>
      <c r="F24" s="192"/>
      <c r="G24" s="99"/>
      <c r="H24" s="82">
        <v>466422.64</v>
      </c>
      <c r="I24" s="82">
        <v>422802.6</v>
      </c>
    </row>
    <row r="25" spans="1:9" ht="11.25" customHeight="1">
      <c r="A25" s="127" t="s">
        <v>161</v>
      </c>
      <c r="B25" s="98" t="s">
        <v>162</v>
      </c>
      <c r="C25" s="192" t="s">
        <v>162</v>
      </c>
      <c r="D25" s="192"/>
      <c r="E25" s="192"/>
      <c r="F25" s="192"/>
      <c r="G25" s="99"/>
      <c r="H25" s="82">
        <v>41304.36</v>
      </c>
      <c r="I25" s="82">
        <v>59309.94</v>
      </c>
    </row>
    <row r="26" spans="1:9" ht="9.75" customHeight="1">
      <c r="A26" s="127" t="s">
        <v>163</v>
      </c>
      <c r="B26" s="100" t="s">
        <v>164</v>
      </c>
      <c r="C26" s="192" t="s">
        <v>164</v>
      </c>
      <c r="D26" s="192"/>
      <c r="E26" s="192"/>
      <c r="F26" s="192"/>
      <c r="G26" s="99"/>
      <c r="H26" s="82">
        <v>1763.88</v>
      </c>
      <c r="I26" s="82">
        <v>807.46</v>
      </c>
    </row>
    <row r="27" spans="1:9" ht="12" customHeight="1">
      <c r="A27" s="127" t="s">
        <v>16</v>
      </c>
      <c r="B27" s="98" t="s">
        <v>165</v>
      </c>
      <c r="C27" s="192" t="s">
        <v>165</v>
      </c>
      <c r="D27" s="192"/>
      <c r="E27" s="192"/>
      <c r="F27" s="192"/>
      <c r="G27" s="99"/>
      <c r="H27" s="94"/>
      <c r="I27" s="95"/>
    </row>
    <row r="28" spans="1:9" ht="12.75" customHeight="1">
      <c r="A28" s="127" t="s">
        <v>36</v>
      </c>
      <c r="B28" s="98" t="s">
        <v>166</v>
      </c>
      <c r="C28" s="192" t="s">
        <v>166</v>
      </c>
      <c r="D28" s="192"/>
      <c r="E28" s="192"/>
      <c r="F28" s="192"/>
      <c r="G28" s="99" t="s">
        <v>169</v>
      </c>
      <c r="H28" s="94">
        <f>SUM(H29)+SUM(H30)</f>
        <v>52032.5</v>
      </c>
      <c r="I28" s="94">
        <f>SUM(I29)+SUM(I30)</f>
        <v>53544.75</v>
      </c>
    </row>
    <row r="29" spans="1:9" ht="9" customHeight="1">
      <c r="A29" s="127" t="s">
        <v>167</v>
      </c>
      <c r="B29" s="100" t="s">
        <v>168</v>
      </c>
      <c r="C29" s="192" t="s">
        <v>168</v>
      </c>
      <c r="D29" s="192"/>
      <c r="E29" s="192"/>
      <c r="F29" s="192"/>
      <c r="G29" s="99" t="s">
        <v>169</v>
      </c>
      <c r="H29" s="82">
        <v>52032.5</v>
      </c>
      <c r="I29" s="82">
        <v>53544.75</v>
      </c>
    </row>
    <row r="30" spans="1:9" ht="12.75" customHeight="1">
      <c r="A30" s="127" t="s">
        <v>170</v>
      </c>
      <c r="B30" s="100" t="s">
        <v>171</v>
      </c>
      <c r="C30" s="192" t="s">
        <v>171</v>
      </c>
      <c r="D30" s="192"/>
      <c r="E30" s="192"/>
      <c r="F30" s="192"/>
      <c r="G30" s="99"/>
      <c r="H30" s="82"/>
      <c r="I30" s="82"/>
    </row>
    <row r="31" spans="1:9" ht="12.75" customHeight="1">
      <c r="A31" s="126" t="s">
        <v>45</v>
      </c>
      <c r="B31" s="96" t="s">
        <v>172</v>
      </c>
      <c r="C31" s="196" t="s">
        <v>172</v>
      </c>
      <c r="D31" s="196"/>
      <c r="E31" s="196"/>
      <c r="F31" s="196"/>
      <c r="G31" s="97" t="s">
        <v>173</v>
      </c>
      <c r="H31" s="93">
        <f>SUM(H32:H45)</f>
        <v>1528994.6600000001</v>
      </c>
      <c r="I31" s="93">
        <f>SUM(I32:I45)</f>
        <v>1367187.58</v>
      </c>
    </row>
    <row r="32" spans="1:9" ht="12.75" customHeight="1">
      <c r="A32" s="127" t="s">
        <v>9</v>
      </c>
      <c r="B32" s="98" t="s">
        <v>174</v>
      </c>
      <c r="C32" s="192" t="s">
        <v>175</v>
      </c>
      <c r="D32" s="193"/>
      <c r="E32" s="193"/>
      <c r="F32" s="193"/>
      <c r="G32" s="99" t="s">
        <v>176</v>
      </c>
      <c r="H32" s="82">
        <v>1202809.03</v>
      </c>
      <c r="I32" s="82">
        <v>1059817.43</v>
      </c>
    </row>
    <row r="33" spans="1:9" ht="12" customHeight="1">
      <c r="A33" s="127" t="s">
        <v>16</v>
      </c>
      <c r="B33" s="98" t="s">
        <v>177</v>
      </c>
      <c r="C33" s="192" t="s">
        <v>178</v>
      </c>
      <c r="D33" s="193"/>
      <c r="E33" s="193"/>
      <c r="F33" s="193"/>
      <c r="G33" s="99"/>
      <c r="H33" s="82">
        <v>35049.43</v>
      </c>
      <c r="I33" s="82">
        <v>60735.43</v>
      </c>
    </row>
    <row r="34" spans="1:9" ht="12" customHeight="1">
      <c r="A34" s="127" t="s">
        <v>36</v>
      </c>
      <c r="B34" s="98" t="s">
        <v>179</v>
      </c>
      <c r="C34" s="192" t="s">
        <v>180</v>
      </c>
      <c r="D34" s="193"/>
      <c r="E34" s="193"/>
      <c r="F34" s="193"/>
      <c r="G34" s="99"/>
      <c r="H34" s="82">
        <v>45941.74</v>
      </c>
      <c r="I34" s="82">
        <v>49901.78</v>
      </c>
    </row>
    <row r="35" spans="1:9" ht="11.25" customHeight="1">
      <c r="A35" s="127" t="s">
        <v>44</v>
      </c>
      <c r="B35" s="98" t="s">
        <v>181</v>
      </c>
      <c r="C35" s="194" t="s">
        <v>182</v>
      </c>
      <c r="D35" s="193"/>
      <c r="E35" s="193"/>
      <c r="F35" s="193"/>
      <c r="G35" s="99"/>
      <c r="H35" s="82">
        <v>473.12</v>
      </c>
      <c r="I35" s="82">
        <v>333.34</v>
      </c>
    </row>
    <row r="36" spans="1:9" ht="10.5" customHeight="1">
      <c r="A36" s="127" t="s">
        <v>55</v>
      </c>
      <c r="B36" s="98" t="s">
        <v>183</v>
      </c>
      <c r="C36" s="194" t="s">
        <v>184</v>
      </c>
      <c r="D36" s="193"/>
      <c r="E36" s="193"/>
      <c r="F36" s="193"/>
      <c r="G36" s="99"/>
      <c r="H36" s="82">
        <v>15440.08</v>
      </c>
      <c r="I36" s="82">
        <v>17172.97</v>
      </c>
    </row>
    <row r="37" spans="1:9" ht="15.75" customHeight="1">
      <c r="A37" s="127" t="s">
        <v>185</v>
      </c>
      <c r="B37" s="98" t="s">
        <v>186</v>
      </c>
      <c r="C37" s="194" t="s">
        <v>187</v>
      </c>
      <c r="D37" s="193"/>
      <c r="E37" s="193"/>
      <c r="F37" s="193"/>
      <c r="G37" s="99"/>
      <c r="H37" s="82">
        <v>9915.65</v>
      </c>
      <c r="I37" s="82">
        <v>4670.3</v>
      </c>
    </row>
    <row r="38" spans="1:9" ht="9.75" customHeight="1">
      <c r="A38" s="127" t="s">
        <v>188</v>
      </c>
      <c r="B38" s="98" t="s">
        <v>189</v>
      </c>
      <c r="C38" s="194" t="s">
        <v>190</v>
      </c>
      <c r="D38" s="193"/>
      <c r="E38" s="193"/>
      <c r="F38" s="193"/>
      <c r="G38" s="99"/>
      <c r="H38" s="82">
        <v>15367.97</v>
      </c>
      <c r="I38" s="82">
        <v>6304.75</v>
      </c>
    </row>
    <row r="39" spans="1:9" ht="12" customHeight="1">
      <c r="A39" s="127" t="s">
        <v>191</v>
      </c>
      <c r="B39" s="98" t="s">
        <v>192</v>
      </c>
      <c r="C39" s="192" t="s">
        <v>192</v>
      </c>
      <c r="D39" s="193"/>
      <c r="E39" s="193"/>
      <c r="F39" s="193"/>
      <c r="G39" s="99"/>
      <c r="H39" s="82"/>
      <c r="I39" s="82"/>
    </row>
    <row r="40" spans="1:9" ht="12" customHeight="1">
      <c r="A40" s="127" t="s">
        <v>193</v>
      </c>
      <c r="B40" s="98" t="s">
        <v>194</v>
      </c>
      <c r="C40" s="194" t="s">
        <v>194</v>
      </c>
      <c r="D40" s="193"/>
      <c r="E40" s="193"/>
      <c r="F40" s="193"/>
      <c r="G40" s="99"/>
      <c r="H40" s="82">
        <v>165905.64000000001</v>
      </c>
      <c r="I40" s="82">
        <v>106070.82</v>
      </c>
    </row>
    <row r="41" spans="1:9" ht="9.75" customHeight="1">
      <c r="A41" s="127" t="s">
        <v>195</v>
      </c>
      <c r="B41" s="98" t="s">
        <v>196</v>
      </c>
      <c r="C41" s="192" t="s">
        <v>197</v>
      </c>
      <c r="D41" s="195"/>
      <c r="E41" s="195"/>
      <c r="F41" s="195"/>
      <c r="G41" s="99"/>
      <c r="H41" s="82"/>
      <c r="I41" s="82"/>
    </row>
    <row r="42" spans="1:9" ht="9.75" customHeight="1">
      <c r="A42" s="127" t="s">
        <v>198</v>
      </c>
      <c r="B42" s="98" t="s">
        <v>199</v>
      </c>
      <c r="C42" s="192" t="s">
        <v>200</v>
      </c>
      <c r="D42" s="193"/>
      <c r="E42" s="193"/>
      <c r="F42" s="193"/>
      <c r="G42" s="99"/>
      <c r="H42" s="82"/>
      <c r="I42" s="82"/>
    </row>
    <row r="43" spans="1:9" ht="9" customHeight="1">
      <c r="A43" s="127" t="s">
        <v>201</v>
      </c>
      <c r="B43" s="98" t="s">
        <v>202</v>
      </c>
      <c r="C43" s="192" t="s">
        <v>203</v>
      </c>
      <c r="D43" s="193"/>
      <c r="E43" s="193"/>
      <c r="F43" s="193"/>
      <c r="G43" s="99"/>
      <c r="H43" s="82"/>
      <c r="I43" s="82"/>
    </row>
    <row r="44" spans="1:9" ht="9.75" customHeight="1">
      <c r="A44" s="127" t="s">
        <v>204</v>
      </c>
      <c r="B44" s="98" t="s">
        <v>205</v>
      </c>
      <c r="C44" s="192" t="s">
        <v>206</v>
      </c>
      <c r="D44" s="193"/>
      <c r="E44" s="193"/>
      <c r="F44" s="193"/>
      <c r="G44" s="99"/>
      <c r="H44" s="82">
        <v>38092</v>
      </c>
      <c r="I44" s="82">
        <v>62180.76</v>
      </c>
    </row>
    <row r="45" spans="1:9" ht="25.5">
      <c r="A45" s="127" t="s">
        <v>207</v>
      </c>
      <c r="B45" s="98" t="s">
        <v>208</v>
      </c>
      <c r="C45" s="181" t="s">
        <v>209</v>
      </c>
      <c r="D45" s="182"/>
      <c r="E45" s="182"/>
      <c r="F45" s="183"/>
      <c r="G45" s="99"/>
      <c r="H45" s="82"/>
      <c r="I45" s="82"/>
    </row>
    <row r="46" spans="1:9">
      <c r="A46" s="96" t="s">
        <v>47</v>
      </c>
      <c r="B46" s="101" t="s">
        <v>210</v>
      </c>
      <c r="C46" s="184" t="s">
        <v>210</v>
      </c>
      <c r="D46" s="185"/>
      <c r="E46" s="185"/>
      <c r="F46" s="186"/>
      <c r="G46" s="97"/>
      <c r="H46" s="93">
        <f>H21-H31</f>
        <v>-4415.3600000001024</v>
      </c>
      <c r="I46" s="93">
        <f>I21-I31</f>
        <v>-4598.1500000001397</v>
      </c>
    </row>
    <row r="47" spans="1:9" ht="8.25" customHeight="1">
      <c r="A47" s="96" t="s">
        <v>58</v>
      </c>
      <c r="B47" s="96" t="s">
        <v>211</v>
      </c>
      <c r="C47" s="187" t="s">
        <v>211</v>
      </c>
      <c r="D47" s="185"/>
      <c r="E47" s="185"/>
      <c r="F47" s="186"/>
      <c r="G47" s="102"/>
      <c r="H47" s="93">
        <f>IF(TYPE(H48)=1,H48,0)-IF(TYPE(H49)=1,H49,0)-IF(TYPE(H50)=1,H50,0)</f>
        <v>3323.57</v>
      </c>
      <c r="I47" s="93">
        <f>IF(TYPE(I48)=1,I48,0)-IF(TYPE(I49)=1,I49,0)-IF(TYPE(I50)=1,I50,0)</f>
        <v>3900.23</v>
      </c>
    </row>
    <row r="48" spans="1:9" ht="9.75" customHeight="1">
      <c r="A48" s="100" t="s">
        <v>212</v>
      </c>
      <c r="B48" s="98" t="s">
        <v>213</v>
      </c>
      <c r="C48" s="181" t="s">
        <v>214</v>
      </c>
      <c r="D48" s="182"/>
      <c r="E48" s="182"/>
      <c r="F48" s="183"/>
      <c r="G48" s="103"/>
      <c r="H48" s="94">
        <v>3323.57</v>
      </c>
      <c r="I48" s="82">
        <v>3900.23</v>
      </c>
    </row>
    <row r="49" spans="1:9" ht="10.5" customHeight="1">
      <c r="A49" s="100" t="s">
        <v>16</v>
      </c>
      <c r="B49" s="98" t="s">
        <v>215</v>
      </c>
      <c r="C49" s="181" t="s">
        <v>215</v>
      </c>
      <c r="D49" s="182"/>
      <c r="E49" s="182"/>
      <c r="F49" s="183"/>
      <c r="G49" s="103"/>
      <c r="H49" s="82"/>
      <c r="I49" s="82"/>
    </row>
    <row r="50" spans="1:9" ht="11.25" customHeight="1">
      <c r="A50" s="100" t="s">
        <v>216</v>
      </c>
      <c r="B50" s="98" t="s">
        <v>217</v>
      </c>
      <c r="C50" s="181" t="s">
        <v>218</v>
      </c>
      <c r="D50" s="182"/>
      <c r="E50" s="182"/>
      <c r="F50" s="183"/>
      <c r="G50" s="103"/>
      <c r="H50" s="82"/>
      <c r="I50" s="82"/>
    </row>
    <row r="51" spans="1:9" ht="18" customHeight="1">
      <c r="A51" s="96" t="s">
        <v>63</v>
      </c>
      <c r="B51" s="101" t="s">
        <v>219</v>
      </c>
      <c r="C51" s="184" t="s">
        <v>219</v>
      </c>
      <c r="D51" s="185"/>
      <c r="E51" s="185"/>
      <c r="F51" s="186"/>
      <c r="G51" s="102"/>
      <c r="H51" s="82"/>
      <c r="I51" s="82"/>
    </row>
    <row r="52" spans="1:9" ht="11.25" customHeight="1">
      <c r="A52" s="96" t="s">
        <v>75</v>
      </c>
      <c r="B52" s="101" t="s">
        <v>220</v>
      </c>
      <c r="C52" s="188" t="s">
        <v>220</v>
      </c>
      <c r="D52" s="189"/>
      <c r="E52" s="189"/>
      <c r="F52" s="190"/>
      <c r="G52" s="102"/>
      <c r="H52" s="82"/>
      <c r="I52" s="82"/>
    </row>
    <row r="53" spans="1:9" ht="18.75" customHeight="1">
      <c r="A53" s="96" t="s">
        <v>87</v>
      </c>
      <c r="B53" s="101" t="s">
        <v>221</v>
      </c>
      <c r="C53" s="184" t="s">
        <v>221</v>
      </c>
      <c r="D53" s="185"/>
      <c r="E53" s="185"/>
      <c r="F53" s="186"/>
      <c r="G53" s="102"/>
      <c r="H53" s="82"/>
      <c r="I53" s="82"/>
    </row>
    <row r="54" spans="1:9" ht="11.25" customHeight="1">
      <c r="A54" s="96" t="s">
        <v>222</v>
      </c>
      <c r="B54" s="96" t="s">
        <v>223</v>
      </c>
      <c r="C54" s="191" t="s">
        <v>223</v>
      </c>
      <c r="D54" s="189"/>
      <c r="E54" s="189"/>
      <c r="F54" s="190"/>
      <c r="G54" s="102"/>
      <c r="H54" s="93">
        <f>SUM(H46,H47,H51,H52,H53)</f>
        <v>-1091.7900000001023</v>
      </c>
      <c r="I54" s="93">
        <f>SUM(I46,I47,I51,I52,I53)</f>
        <v>-697.92000000013968</v>
      </c>
    </row>
    <row r="55" spans="1:9">
      <c r="A55" s="96" t="s">
        <v>9</v>
      </c>
      <c r="B55" s="96" t="s">
        <v>224</v>
      </c>
      <c r="C55" s="187" t="s">
        <v>224</v>
      </c>
      <c r="D55" s="185"/>
      <c r="E55" s="185"/>
      <c r="F55" s="186"/>
      <c r="G55" s="102"/>
      <c r="H55" s="82"/>
      <c r="I55" s="82"/>
    </row>
    <row r="56" spans="1:9" ht="9.75" customHeight="1">
      <c r="A56" s="96" t="s">
        <v>225</v>
      </c>
      <c r="B56" s="101" t="s">
        <v>226</v>
      </c>
      <c r="C56" s="184" t="s">
        <v>226</v>
      </c>
      <c r="D56" s="185"/>
      <c r="E56" s="185"/>
      <c r="F56" s="186"/>
      <c r="G56" s="102"/>
      <c r="H56" s="93">
        <f>SUM(H54,H55)</f>
        <v>-1091.7900000001023</v>
      </c>
      <c r="I56" s="93">
        <f>SUM(I54,I55)</f>
        <v>-697.92000000013968</v>
      </c>
    </row>
    <row r="57" spans="1:9" ht="10.5" customHeight="1">
      <c r="A57" s="100" t="s">
        <v>9</v>
      </c>
      <c r="B57" s="98" t="s">
        <v>227</v>
      </c>
      <c r="C57" s="181" t="s">
        <v>227</v>
      </c>
      <c r="D57" s="182"/>
      <c r="E57" s="182"/>
      <c r="F57" s="183"/>
      <c r="G57" s="103"/>
      <c r="H57" s="94"/>
      <c r="I57" s="94"/>
    </row>
    <row r="58" spans="1:9">
      <c r="A58" s="100" t="s">
        <v>16</v>
      </c>
      <c r="B58" s="98" t="s">
        <v>228</v>
      </c>
      <c r="C58" s="181" t="s">
        <v>228</v>
      </c>
      <c r="D58" s="182"/>
      <c r="E58" s="182"/>
      <c r="F58" s="183"/>
      <c r="G58" s="103"/>
      <c r="H58" s="94"/>
      <c r="I58" s="94"/>
    </row>
    <row r="59" spans="1:9">
      <c r="A59" s="91"/>
      <c r="B59" s="91"/>
      <c r="C59" s="91"/>
      <c r="D59" s="91"/>
      <c r="E59" s="134"/>
      <c r="F59" s="134"/>
      <c r="G59" s="130"/>
      <c r="H59" s="130"/>
      <c r="I59" s="130"/>
    </row>
    <row r="60" spans="1:9" ht="15.75" customHeight="1">
      <c r="A60" s="217" t="s">
        <v>229</v>
      </c>
      <c r="B60" s="217"/>
      <c r="C60" s="217"/>
      <c r="D60" s="217"/>
      <c r="E60" s="217"/>
      <c r="F60" s="217"/>
      <c r="G60" s="135"/>
      <c r="H60" s="218" t="s">
        <v>144</v>
      </c>
      <c r="I60" s="218"/>
    </row>
    <row r="61" spans="1:9" ht="12.75" customHeight="1">
      <c r="A61" s="211" t="s">
        <v>230</v>
      </c>
      <c r="B61" s="211"/>
      <c r="C61" s="211"/>
      <c r="D61" s="211"/>
      <c r="E61" s="211"/>
      <c r="F61" s="211"/>
      <c r="G61" s="139" t="s">
        <v>131</v>
      </c>
      <c r="H61" s="212" t="s">
        <v>111</v>
      </c>
      <c r="I61" s="212"/>
    </row>
    <row r="62" spans="1:9" ht="15" customHeight="1">
      <c r="A62" s="215" t="s">
        <v>231</v>
      </c>
      <c r="B62" s="215"/>
      <c r="C62" s="215"/>
      <c r="D62" s="215"/>
      <c r="E62" s="215"/>
      <c r="F62" s="215"/>
      <c r="G62" s="131" t="s">
        <v>232</v>
      </c>
      <c r="H62" s="216" t="s">
        <v>145</v>
      </c>
      <c r="I62" s="216"/>
    </row>
    <row r="63" spans="1:9">
      <c r="A63" s="213" t="s">
        <v>233</v>
      </c>
      <c r="B63" s="213"/>
      <c r="C63" s="213"/>
      <c r="D63" s="213"/>
      <c r="E63" s="213"/>
      <c r="F63" s="213"/>
      <c r="G63" s="92" t="s">
        <v>234</v>
      </c>
      <c r="H63" s="214" t="s">
        <v>111</v>
      </c>
      <c r="I63" s="214"/>
    </row>
  </sheetData>
  <mergeCells count="62">
    <mergeCell ref="C58:F58"/>
    <mergeCell ref="A61:F61"/>
    <mergeCell ref="H61:I61"/>
    <mergeCell ref="A63:F63"/>
    <mergeCell ref="H63:I63"/>
    <mergeCell ref="A62:F62"/>
    <mergeCell ref="H62:I62"/>
    <mergeCell ref="A60:F60"/>
    <mergeCell ref="H60:I60"/>
    <mergeCell ref="A9:I9"/>
    <mergeCell ref="A5:I5"/>
    <mergeCell ref="A6:I6"/>
    <mergeCell ref="A7:I7"/>
    <mergeCell ref="A8:I8"/>
    <mergeCell ref="C21:F21"/>
    <mergeCell ref="A10:I10"/>
    <mergeCell ref="A11:I11"/>
    <mergeCell ref="A12:I12"/>
    <mergeCell ref="A13:I13"/>
    <mergeCell ref="A14:I14"/>
    <mergeCell ref="A17:I17"/>
    <mergeCell ref="A18:I18"/>
    <mergeCell ref="C20:F20"/>
    <mergeCell ref="A15:I15"/>
    <mergeCell ref="A19:I19"/>
    <mergeCell ref="A20:B20"/>
    <mergeCell ref="C33:F33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57:F57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</mergeCells>
  <pageMargins left="0.51181102362204722" right="0.11811023622047245" top="0.15748031496062992" bottom="0.15748031496062992" header="0.31496062992125984" footer="0.31496062992125984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workbookViewId="0">
      <selection activeCell="S12" sqref="S12"/>
    </sheetView>
  </sheetViews>
  <sheetFormatPr defaultRowHeight="12.75"/>
  <cols>
    <col min="1" max="1" width="6.28515625" customWidth="1"/>
    <col min="2" max="2" width="40.85546875" customWidth="1"/>
    <col min="3" max="3" width="9.140625" customWidth="1"/>
    <col min="4" max="4" width="10.5703125" customWidth="1"/>
    <col min="5" max="5" width="8.85546875" customWidth="1"/>
    <col min="6" max="6" width="8.140625" customWidth="1"/>
    <col min="7" max="7" width="9.140625" customWidth="1"/>
    <col min="8" max="8" width="7.28515625" customWidth="1"/>
    <col min="9" max="9" width="11" bestFit="1" customWidth="1"/>
    <col min="10" max="10" width="6.5703125" customWidth="1"/>
    <col min="11" max="11" width="6.85546875" customWidth="1"/>
    <col min="12" max="12" width="7.5703125" customWidth="1"/>
    <col min="13" max="13" width="9.5703125" bestFit="1" customWidth="1"/>
  </cols>
  <sheetData>
    <row r="1" spans="1:15">
      <c r="A1" s="140"/>
      <c r="B1" s="137" t="s">
        <v>134</v>
      </c>
      <c r="C1" s="137"/>
      <c r="D1" s="137"/>
      <c r="E1" s="137"/>
      <c r="F1" s="137"/>
      <c r="G1" s="137"/>
      <c r="H1" s="137"/>
      <c r="I1" s="219" t="s">
        <v>277</v>
      </c>
      <c r="J1" s="219"/>
      <c r="K1" s="219"/>
      <c r="L1" s="219"/>
      <c r="M1" s="219"/>
      <c r="N1" s="105"/>
      <c r="O1" s="114"/>
    </row>
    <row r="2" spans="1:15" ht="9.75" customHeight="1">
      <c r="A2" s="140"/>
      <c r="B2" s="137"/>
      <c r="C2" s="137"/>
      <c r="D2" s="137"/>
      <c r="E2" s="137"/>
      <c r="F2" s="137"/>
      <c r="G2" s="137"/>
      <c r="H2" s="137"/>
      <c r="I2" s="137" t="s">
        <v>235</v>
      </c>
      <c r="J2" s="104"/>
      <c r="K2" s="104"/>
      <c r="L2" s="104"/>
      <c r="M2" s="104"/>
      <c r="N2" s="105"/>
    </row>
    <row r="3" spans="1:15">
      <c r="A3" s="140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5">
      <c r="A4" s="207" t="s">
        <v>236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5">
      <c r="A5" s="207" t="s">
        <v>276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5">
      <c r="A6" s="140"/>
      <c r="B6" s="137"/>
      <c r="C6" s="137"/>
      <c r="D6" s="137"/>
      <c r="E6" s="137"/>
      <c r="F6" s="137"/>
      <c r="G6" s="141">
        <v>43738</v>
      </c>
      <c r="H6" s="137"/>
      <c r="I6" s="137"/>
      <c r="J6" s="137"/>
      <c r="K6" s="137"/>
      <c r="L6" s="137"/>
      <c r="M6" s="137"/>
    </row>
    <row r="7" spans="1:15" ht="12.75" customHeight="1">
      <c r="A7" s="207" t="s">
        <v>237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</row>
    <row r="8" spans="1:15">
      <c r="A8" s="140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</row>
    <row r="9" spans="1:15" ht="12.75" customHeight="1">
      <c r="A9" s="221" t="s">
        <v>2</v>
      </c>
      <c r="B9" s="221" t="s">
        <v>238</v>
      </c>
      <c r="C9" s="221" t="s">
        <v>239</v>
      </c>
      <c r="D9" s="221" t="s">
        <v>240</v>
      </c>
      <c r="E9" s="221"/>
      <c r="F9" s="221"/>
      <c r="G9" s="221"/>
      <c r="H9" s="221"/>
      <c r="I9" s="221"/>
      <c r="J9" s="222"/>
      <c r="K9" s="222"/>
      <c r="L9" s="221"/>
      <c r="M9" s="221" t="s">
        <v>241</v>
      </c>
    </row>
    <row r="10" spans="1:15" ht="159" customHeight="1">
      <c r="A10" s="221"/>
      <c r="B10" s="221"/>
      <c r="C10" s="221"/>
      <c r="D10" s="128" t="s">
        <v>267</v>
      </c>
      <c r="E10" s="128" t="s">
        <v>242</v>
      </c>
      <c r="F10" s="128" t="s">
        <v>268</v>
      </c>
      <c r="G10" s="128" t="s">
        <v>243</v>
      </c>
      <c r="H10" s="128" t="s">
        <v>269</v>
      </c>
      <c r="I10" s="110" t="s">
        <v>244</v>
      </c>
      <c r="J10" s="128" t="s">
        <v>245</v>
      </c>
      <c r="K10" s="3" t="s">
        <v>246</v>
      </c>
      <c r="L10" s="111" t="s">
        <v>247</v>
      </c>
      <c r="M10" s="221"/>
    </row>
    <row r="11" spans="1:15" ht="15.75" customHeight="1">
      <c r="A11" s="106">
        <v>1</v>
      </c>
      <c r="B11" s="106">
        <v>2</v>
      </c>
      <c r="C11" s="106">
        <v>3</v>
      </c>
      <c r="D11" s="106">
        <v>4</v>
      </c>
      <c r="E11" s="106">
        <v>5</v>
      </c>
      <c r="F11" s="106">
        <v>6</v>
      </c>
      <c r="G11" s="106">
        <v>7</v>
      </c>
      <c r="H11" s="106">
        <v>8</v>
      </c>
      <c r="I11" s="106">
        <v>9</v>
      </c>
      <c r="J11" s="106">
        <v>10</v>
      </c>
      <c r="K11" s="107" t="s">
        <v>248</v>
      </c>
      <c r="L11" s="106">
        <v>12</v>
      </c>
      <c r="M11" s="106">
        <v>13</v>
      </c>
    </row>
    <row r="12" spans="1:15" ht="38.25" customHeight="1">
      <c r="A12" s="128" t="s">
        <v>249</v>
      </c>
      <c r="B12" s="112" t="s">
        <v>250</v>
      </c>
      <c r="C12" s="108">
        <f t="shared" ref="C12:L12" si="0">SUM(C13:C14)</f>
        <v>127878.45</v>
      </c>
      <c r="D12" s="108">
        <f t="shared" si="0"/>
        <v>904773.19</v>
      </c>
      <c r="E12" s="108">
        <f t="shared" si="0"/>
        <v>0</v>
      </c>
      <c r="F12" s="108">
        <f t="shared" si="0"/>
        <v>11141.56</v>
      </c>
      <c r="G12" s="108">
        <f t="shared" si="0"/>
        <v>0</v>
      </c>
      <c r="H12" s="108">
        <f t="shared" si="0"/>
        <v>0</v>
      </c>
      <c r="I12" s="108">
        <f t="shared" si="0"/>
        <v>-922187.35</v>
      </c>
      <c r="J12" s="108">
        <f t="shared" si="0"/>
        <v>0</v>
      </c>
      <c r="K12" s="108">
        <f t="shared" si="0"/>
        <v>0</v>
      </c>
      <c r="L12" s="108">
        <f t="shared" si="0"/>
        <v>0</v>
      </c>
      <c r="M12" s="108">
        <f t="shared" ref="M12:M24" si="1">SUM(C12:L12)</f>
        <v>121605.84999999998</v>
      </c>
    </row>
    <row r="13" spans="1:15" ht="15" customHeight="1">
      <c r="A13" s="106" t="s">
        <v>251</v>
      </c>
      <c r="B13" s="124" t="s">
        <v>252</v>
      </c>
      <c r="C13" s="113">
        <v>127878.45</v>
      </c>
      <c r="D13" s="113"/>
      <c r="E13" s="113">
        <v>48366.99</v>
      </c>
      <c r="F13" s="113">
        <v>11141.56</v>
      </c>
      <c r="G13" s="113"/>
      <c r="H13" s="113"/>
      <c r="I13" s="113">
        <v>-65823.48</v>
      </c>
      <c r="J13" s="113"/>
      <c r="K13" s="113"/>
      <c r="L13" s="113"/>
      <c r="M13" s="108">
        <f t="shared" si="1"/>
        <v>121563.52</v>
      </c>
    </row>
    <row r="14" spans="1:15" ht="14.25" customHeight="1">
      <c r="A14" s="106" t="s">
        <v>253</v>
      </c>
      <c r="B14" s="124" t="s">
        <v>254</v>
      </c>
      <c r="C14" s="113"/>
      <c r="D14" s="113">
        <v>904773.19</v>
      </c>
      <c r="E14" s="113">
        <v>-48366.99</v>
      </c>
      <c r="F14" s="113"/>
      <c r="G14" s="113"/>
      <c r="H14" s="113"/>
      <c r="I14" s="113">
        <v>-856363.87</v>
      </c>
      <c r="J14" s="113"/>
      <c r="K14" s="113"/>
      <c r="L14" s="113"/>
      <c r="M14" s="108">
        <f t="shared" si="1"/>
        <v>42.32999999995809</v>
      </c>
    </row>
    <row r="15" spans="1:15" ht="47.25" customHeight="1">
      <c r="A15" s="128" t="s">
        <v>255</v>
      </c>
      <c r="B15" s="112" t="s">
        <v>256</v>
      </c>
      <c r="C15" s="108">
        <f t="shared" ref="C15:L15" si="2">SUM(C16:C17)</f>
        <v>584635.57999999996</v>
      </c>
      <c r="D15" s="108">
        <f t="shared" si="2"/>
        <v>407862.64</v>
      </c>
      <c r="E15" s="108">
        <f t="shared" si="2"/>
        <v>0</v>
      </c>
      <c r="F15" s="108">
        <f t="shared" si="2"/>
        <v>0</v>
      </c>
      <c r="G15" s="108">
        <f t="shared" si="2"/>
        <v>0</v>
      </c>
      <c r="H15" s="108">
        <f t="shared" si="2"/>
        <v>0</v>
      </c>
      <c r="I15" s="108">
        <f t="shared" si="2"/>
        <v>-428976.24</v>
      </c>
      <c r="J15" s="108">
        <f t="shared" si="2"/>
        <v>0</v>
      </c>
      <c r="K15" s="108">
        <f t="shared" si="2"/>
        <v>0</v>
      </c>
      <c r="L15" s="108">
        <f t="shared" si="2"/>
        <v>0</v>
      </c>
      <c r="M15" s="108">
        <f t="shared" si="1"/>
        <v>563521.98</v>
      </c>
    </row>
    <row r="16" spans="1:15" ht="12.75" customHeight="1">
      <c r="A16" s="106" t="s">
        <v>270</v>
      </c>
      <c r="B16" s="124" t="s">
        <v>252</v>
      </c>
      <c r="C16" s="113">
        <v>584621.71</v>
      </c>
      <c r="D16" s="113">
        <v>41934.019999999997</v>
      </c>
      <c r="E16" s="113"/>
      <c r="F16" s="113"/>
      <c r="G16" s="113"/>
      <c r="H16" s="113"/>
      <c r="I16" s="113">
        <v>-63058.45</v>
      </c>
      <c r="J16" s="113"/>
      <c r="K16" s="113"/>
      <c r="L16" s="113"/>
      <c r="M16" s="108">
        <f t="shared" si="1"/>
        <v>563497.28</v>
      </c>
    </row>
    <row r="17" spans="1:14" ht="12.75" customHeight="1">
      <c r="A17" s="106" t="s">
        <v>271</v>
      </c>
      <c r="B17" s="124" t="s">
        <v>254</v>
      </c>
      <c r="C17" s="113">
        <v>13.87</v>
      </c>
      <c r="D17" s="113">
        <v>365928.62</v>
      </c>
      <c r="E17" s="113"/>
      <c r="F17" s="113"/>
      <c r="G17" s="113"/>
      <c r="H17" s="113"/>
      <c r="I17" s="113">
        <v>-365917.79</v>
      </c>
      <c r="J17" s="113"/>
      <c r="K17" s="113"/>
      <c r="L17" s="113"/>
      <c r="M17" s="108">
        <f t="shared" si="1"/>
        <v>24.700000000011642</v>
      </c>
    </row>
    <row r="18" spans="1:14" ht="60.75" customHeight="1">
      <c r="A18" s="128" t="s">
        <v>257</v>
      </c>
      <c r="B18" s="112" t="s">
        <v>258</v>
      </c>
      <c r="C18" s="108">
        <f t="shared" ref="C18:L18" si="3">SUM(C19:C20)</f>
        <v>32002.46</v>
      </c>
      <c r="D18" s="108">
        <f t="shared" si="3"/>
        <v>54608.75</v>
      </c>
      <c r="E18" s="108">
        <f t="shared" si="3"/>
        <v>0</v>
      </c>
      <c r="F18" s="108">
        <f t="shared" si="3"/>
        <v>4626.74</v>
      </c>
      <c r="G18" s="108">
        <f t="shared" si="3"/>
        <v>0</v>
      </c>
      <c r="H18" s="108">
        <f t="shared" si="3"/>
        <v>0</v>
      </c>
      <c r="I18" s="108">
        <f t="shared" si="3"/>
        <v>-41304.36</v>
      </c>
      <c r="J18" s="108">
        <f>SUM(J19:J20)</f>
        <v>0</v>
      </c>
      <c r="K18" s="108">
        <f t="shared" si="3"/>
        <v>0</v>
      </c>
      <c r="L18" s="108">
        <f t="shared" si="3"/>
        <v>0</v>
      </c>
      <c r="M18" s="108">
        <f t="shared" si="1"/>
        <v>49933.59</v>
      </c>
    </row>
    <row r="19" spans="1:14" ht="13.5" customHeight="1">
      <c r="A19" s="106" t="s">
        <v>259</v>
      </c>
      <c r="B19" s="124" t="s">
        <v>252</v>
      </c>
      <c r="C19" s="113">
        <v>29680.21</v>
      </c>
      <c r="D19" s="113">
        <v>40271.769999999997</v>
      </c>
      <c r="E19" s="113"/>
      <c r="F19" s="113">
        <v>4626.74</v>
      </c>
      <c r="G19" s="113"/>
      <c r="H19" s="113"/>
      <c r="I19" s="113">
        <v>-31234.129999999997</v>
      </c>
      <c r="J19" s="113"/>
      <c r="K19" s="113"/>
      <c r="L19" s="113"/>
      <c r="M19" s="108">
        <f t="shared" si="1"/>
        <v>43344.590000000004</v>
      </c>
    </row>
    <row r="20" spans="1:14" ht="14.25" customHeight="1">
      <c r="A20" s="106" t="s">
        <v>272</v>
      </c>
      <c r="B20" s="124" t="s">
        <v>254</v>
      </c>
      <c r="C20" s="113">
        <v>2322.25</v>
      </c>
      <c r="D20" s="113">
        <v>14336.98</v>
      </c>
      <c r="E20" s="113"/>
      <c r="F20" s="113"/>
      <c r="G20" s="113"/>
      <c r="H20" s="113"/>
      <c r="I20" s="113">
        <v>-10070.23</v>
      </c>
      <c r="J20" s="113"/>
      <c r="K20" s="113"/>
      <c r="L20" s="113"/>
      <c r="M20" s="108">
        <f t="shared" si="1"/>
        <v>6589</v>
      </c>
    </row>
    <row r="21" spans="1:14" ht="14.25" customHeight="1">
      <c r="A21" s="128" t="s">
        <v>260</v>
      </c>
      <c r="B21" s="112" t="s">
        <v>261</v>
      </c>
      <c r="C21" s="108">
        <f t="shared" ref="C21:L21" si="4">SUM(C22:C23)</f>
        <v>4588.2700000000004</v>
      </c>
      <c r="D21" s="108">
        <f t="shared" si="4"/>
        <v>332.55</v>
      </c>
      <c r="E21" s="108">
        <f>SUM(E22:E23)</f>
        <v>0</v>
      </c>
      <c r="F21" s="108">
        <f t="shared" si="4"/>
        <v>208</v>
      </c>
      <c r="G21" s="108">
        <f t="shared" si="4"/>
        <v>0</v>
      </c>
      <c r="H21" s="108">
        <f t="shared" si="4"/>
        <v>0</v>
      </c>
      <c r="I21" s="108">
        <f t="shared" si="4"/>
        <v>-1763.88</v>
      </c>
      <c r="J21" s="108">
        <f>SUM(J22:J23)</f>
        <v>0</v>
      </c>
      <c r="K21" s="108">
        <f t="shared" si="4"/>
        <v>0</v>
      </c>
      <c r="L21" s="108">
        <f t="shared" si="4"/>
        <v>0</v>
      </c>
      <c r="M21" s="108">
        <f t="shared" si="1"/>
        <v>3364.9400000000005</v>
      </c>
    </row>
    <row r="22" spans="1:14" ht="14.25" customHeight="1">
      <c r="A22" s="106" t="s">
        <v>262</v>
      </c>
      <c r="B22" s="124" t="s">
        <v>252</v>
      </c>
      <c r="C22" s="113">
        <v>2077.4499999999998</v>
      </c>
      <c r="D22" s="113">
        <v>290.54000000000002</v>
      </c>
      <c r="E22" s="113">
        <v>210.54</v>
      </c>
      <c r="F22" s="113">
        <v>208</v>
      </c>
      <c r="G22" s="113"/>
      <c r="H22" s="113"/>
      <c r="I22" s="113">
        <v>-664.14</v>
      </c>
      <c r="J22" s="113"/>
      <c r="K22" s="113"/>
      <c r="L22" s="113"/>
      <c r="M22" s="108">
        <f t="shared" si="1"/>
        <v>2122.39</v>
      </c>
    </row>
    <row r="23" spans="1:14" ht="14.25" customHeight="1">
      <c r="A23" s="106" t="s">
        <v>263</v>
      </c>
      <c r="B23" s="124" t="s">
        <v>254</v>
      </c>
      <c r="C23" s="113">
        <v>2510.8200000000002</v>
      </c>
      <c r="D23" s="113">
        <v>42.01</v>
      </c>
      <c r="E23" s="113">
        <v>-210.54</v>
      </c>
      <c r="F23" s="113"/>
      <c r="G23" s="113"/>
      <c r="H23" s="113"/>
      <c r="I23" s="113">
        <v>-1099.74</v>
      </c>
      <c r="J23" s="113"/>
      <c r="K23" s="113"/>
      <c r="L23" s="113"/>
      <c r="M23" s="108">
        <f t="shared" si="1"/>
        <v>1242.5500000000004</v>
      </c>
    </row>
    <row r="24" spans="1:14">
      <c r="A24" s="128" t="s">
        <v>264</v>
      </c>
      <c r="B24" s="112" t="s">
        <v>265</v>
      </c>
      <c r="C24" s="109">
        <f t="shared" ref="C24:L24" si="5">SUM(C12,C15,C18,C21)</f>
        <v>749104.75999999989</v>
      </c>
      <c r="D24" s="109">
        <f t="shared" si="5"/>
        <v>1367577.1300000001</v>
      </c>
      <c r="E24" s="109">
        <f t="shared" si="5"/>
        <v>0</v>
      </c>
      <c r="F24" s="109">
        <f t="shared" si="5"/>
        <v>15976.3</v>
      </c>
      <c r="G24" s="109">
        <f t="shared" si="5"/>
        <v>0</v>
      </c>
      <c r="H24" s="109">
        <f t="shared" si="5"/>
        <v>0</v>
      </c>
      <c r="I24" s="109">
        <f t="shared" si="5"/>
        <v>-1394231.8299999998</v>
      </c>
      <c r="J24" s="109">
        <f t="shared" si="5"/>
        <v>0</v>
      </c>
      <c r="K24" s="109">
        <f t="shared" si="5"/>
        <v>0</v>
      </c>
      <c r="L24" s="109">
        <f t="shared" si="5"/>
        <v>0</v>
      </c>
      <c r="M24" s="109">
        <f t="shared" si="1"/>
        <v>738426.3600000001</v>
      </c>
      <c r="N24" s="105"/>
    </row>
    <row r="25" spans="1:14">
      <c r="A25" s="136" t="s">
        <v>266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</row>
  </sheetData>
  <mergeCells count="9">
    <mergeCell ref="I1:M1"/>
    <mergeCell ref="A4:M4"/>
    <mergeCell ref="A5:M5"/>
    <mergeCell ref="A7:M7"/>
    <mergeCell ref="A9:A10"/>
    <mergeCell ref="B9:B10"/>
    <mergeCell ref="C9:C10"/>
    <mergeCell ref="D9:L9"/>
    <mergeCell ref="M9:M10"/>
  </mergeCells>
  <pageMargins left="0.51181102362204722" right="0.11811023622047245" top="0" bottom="0" header="0.11811023622047245" footer="0.11811023622047245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1</vt:i4>
      </vt:variant>
    </vt:vector>
  </HeadingPairs>
  <TitlesOfParts>
    <vt:vector size="5" baseType="lpstr">
      <vt:lpstr>FBA</vt:lpstr>
      <vt:lpstr>VRA</vt:lpstr>
      <vt:lpstr>FS pagal šalt.</vt:lpstr>
      <vt:lpstr>Lapas1</vt:lpstr>
      <vt:lpstr>FBA!Print_Titles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buhaltere</dc:creator>
  <cp:lastModifiedBy>buhaltere</cp:lastModifiedBy>
  <cp:lastPrinted>2019-10-21T09:10:29Z</cp:lastPrinted>
  <dcterms:created xsi:type="dcterms:W3CDTF">2009-07-20T14:30:53Z</dcterms:created>
  <dcterms:modified xsi:type="dcterms:W3CDTF">2019-10-28T07:07:28Z</dcterms:modified>
</cp:coreProperties>
</file>